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UNKEN~1\AppData\Local\Temp\B2Temp\CompAttach\"/>
    </mc:Choice>
  </mc:AlternateContent>
  <xr:revisionPtr revIDLastSave="0" documentId="13_ncr:1_{0DB2615F-9789-4A2E-843A-CB01801D9513}" xr6:coauthVersionLast="47" xr6:coauthVersionMax="47" xr10:uidLastSave="{00000000-0000-0000-0000-000000000000}"/>
  <bookViews>
    <workbookView xWindow="-120" yWindow="-120" windowWidth="29040" windowHeight="15720" xr2:uid="{00000000-000D-0000-FFFF-FFFF00000000}"/>
  </bookViews>
  <sheets>
    <sheet name="記入要領 " sheetId="8" r:id="rId1"/>
    <sheet name="提出先・問合せ先" sheetId="7" r:id="rId2"/>
    <sheet name="決算報告書" sheetId="1" r:id="rId3"/>
    <sheet name="講師謝金等明細" sheetId="5" r:id="rId4"/>
    <sheet name="講師謝金等明細 (記入例)" sheetId="9" r:id="rId5"/>
    <sheet name="現金出納帳" sheetId="3" r:id="rId6"/>
  </sheets>
  <definedNames>
    <definedName name="_xlnm.Print_Area" localSheetId="2">決算報告書!$A$1:$E$46</definedName>
    <definedName name="_xlnm.Print_Area" localSheetId="3">講師謝金等明細!$A$1:$I$29</definedName>
    <definedName name="_xlnm.Print_Area" localSheetId="4">'講師謝金等明細 (記入例)'!$A$1:$I$29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9" l="1"/>
  <c r="E26" i="9"/>
  <c r="F26" i="9" s="1"/>
  <c r="F25" i="9"/>
  <c r="E25" i="9"/>
  <c r="E24" i="9"/>
  <c r="F24" i="9" s="1"/>
  <c r="E23" i="9"/>
  <c r="F23" i="9" s="1"/>
  <c r="E22" i="9"/>
  <c r="E27" i="9" s="1"/>
  <c r="C15" i="9"/>
  <c r="E14" i="9"/>
  <c r="F14" i="9" s="1"/>
  <c r="E13" i="9"/>
  <c r="F13" i="9" s="1"/>
  <c r="E12" i="9"/>
  <c r="F12" i="9" s="1"/>
  <c r="F11" i="9"/>
  <c r="E11" i="9"/>
  <c r="E10" i="9"/>
  <c r="F10" i="9" s="1"/>
  <c r="E9" i="9"/>
  <c r="F9" i="9" s="1"/>
  <c r="E8" i="9"/>
  <c r="F8" i="9" s="1"/>
  <c r="E7" i="9"/>
  <c r="F7" i="9" s="1"/>
  <c r="E6" i="9"/>
  <c r="F6" i="9" s="1"/>
  <c r="E5" i="9"/>
  <c r="F5" i="9" s="1"/>
  <c r="C21" i="1"/>
  <c r="C20" i="1"/>
  <c r="E5" i="5"/>
  <c r="F5" i="5" s="1"/>
  <c r="E6" i="5"/>
  <c r="F6" i="5" s="1"/>
  <c r="E7" i="5"/>
  <c r="F7" i="5" s="1"/>
  <c r="E8" i="5"/>
  <c r="F8" i="5" s="1"/>
  <c r="E9" i="5"/>
  <c r="F9" i="5" s="1"/>
  <c r="E10" i="5"/>
  <c r="E11" i="5"/>
  <c r="E12" i="5"/>
  <c r="E13" i="5"/>
  <c r="E14" i="5"/>
  <c r="F14" i="5" s="1"/>
  <c r="E22" i="5"/>
  <c r="F22" i="5" s="1"/>
  <c r="E23" i="5"/>
  <c r="F23" i="5" s="1"/>
  <c r="E24" i="5"/>
  <c r="F24" i="5" s="1"/>
  <c r="E25" i="5"/>
  <c r="F25" i="5" s="1"/>
  <c r="E26" i="5"/>
  <c r="F26" i="5"/>
  <c r="F10" i="5"/>
  <c r="F12" i="5"/>
  <c r="F13" i="5"/>
  <c r="C16" i="1"/>
  <c r="G19" i="3"/>
  <c r="H19" i="3"/>
  <c r="I19" i="3"/>
  <c r="I4" i="3"/>
  <c r="I5" i="3"/>
  <c r="I6" i="3"/>
  <c r="I7" i="3"/>
  <c r="I8" i="3"/>
  <c r="I9" i="3"/>
  <c r="I10" i="3"/>
  <c r="I11" i="3"/>
  <c r="I12" i="3"/>
  <c r="I13" i="3"/>
  <c r="I14" i="3"/>
  <c r="I15" i="3"/>
  <c r="I16" i="3"/>
  <c r="I17" i="3"/>
  <c r="I18" i="3"/>
  <c r="C27" i="5"/>
  <c r="C15" i="5"/>
  <c r="F15" i="9" l="1"/>
  <c r="E15" i="9"/>
  <c r="F22" i="9"/>
  <c r="F27" i="9" s="1"/>
  <c r="C30" i="1"/>
  <c r="C32" i="1" s="1"/>
  <c r="E15" i="5"/>
  <c r="F27" i="5"/>
  <c r="F11" i="5"/>
  <c r="F15" i="5" s="1"/>
  <c r="C35" i="1" s="1"/>
  <c r="E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 英一</author>
  </authors>
  <commentList>
    <comment ref="B21" authorId="0" shapeId="0" xr:uid="{1371F412-BE3B-422F-8AE2-4A64BE3384C4}">
      <text>
        <r>
          <rPr>
            <b/>
            <sz val="9"/>
            <color indexed="81"/>
            <rFont val="ＭＳ Ｐゴシック"/>
            <family val="3"/>
            <charset val="128"/>
          </rPr>
          <t>「講師謝金等明細」シートより自動転記</t>
        </r>
        <r>
          <rPr>
            <sz val="9"/>
            <color indexed="81"/>
            <rFont val="ＭＳ Ｐゴシック"/>
            <family val="3"/>
            <charset val="128"/>
          </rPr>
          <t xml:space="preserve">
</t>
        </r>
      </text>
    </comment>
    <comment ref="B22" authorId="0" shapeId="0" xr:uid="{00000000-0006-0000-0200-000003000000}">
      <text>
        <r>
          <rPr>
            <b/>
            <sz val="9"/>
            <color indexed="81"/>
            <rFont val="ＭＳ Ｐゴシック"/>
            <family val="3"/>
            <charset val="128"/>
          </rPr>
          <t>・食事代
・飲み物代等</t>
        </r>
      </text>
    </comment>
    <comment ref="B24" authorId="0" shapeId="0" xr:uid="{00000000-0006-0000-0200-000004000000}">
      <text>
        <r>
          <rPr>
            <b/>
            <sz val="9"/>
            <color indexed="81"/>
            <rFont val="ＭＳ Ｐゴシック"/>
            <family val="3"/>
            <charset val="128"/>
          </rPr>
          <t>・会場借料
・機器借料など</t>
        </r>
      </text>
    </comment>
    <comment ref="B25" authorId="0" shapeId="0" xr:uid="{00000000-0006-0000-0200-000005000000}">
      <text>
        <r>
          <rPr>
            <b/>
            <sz val="9"/>
            <color indexed="81"/>
            <rFont val="ＭＳ Ｐゴシック"/>
            <family val="3"/>
            <charset val="128"/>
          </rPr>
          <t>講師以外の方の交通費</t>
        </r>
      </text>
    </comment>
    <comment ref="B35" authorId="0" shapeId="0" xr:uid="{00000000-0006-0000-0200-000006000000}">
      <text>
        <r>
          <rPr>
            <b/>
            <sz val="9"/>
            <color indexed="81"/>
            <rFont val="ＭＳ Ｐゴシック"/>
            <family val="3"/>
            <charset val="128"/>
          </rPr>
          <t>「講師謝金等明細」シートより自動転記</t>
        </r>
      </text>
    </comment>
  </commentList>
</comments>
</file>

<file path=xl/sharedStrings.xml><?xml version="1.0" encoding="utf-8"?>
<sst xmlns="http://schemas.openxmlformats.org/spreadsheetml/2006/main" count="168" uniqueCount="120">
  <si>
    <t>開催場所：</t>
    <rPh sb="0" eb="2">
      <t>カイサイ</t>
    </rPh>
    <rPh sb="2" eb="4">
      <t>バショ</t>
    </rPh>
    <phoneticPr fontId="2"/>
  </si>
  <si>
    <t>収入の部</t>
    <rPh sb="0" eb="2">
      <t>シュウニュウ</t>
    </rPh>
    <rPh sb="3" eb="4">
      <t>ブ</t>
    </rPh>
    <phoneticPr fontId="2"/>
  </si>
  <si>
    <t>補助金</t>
    <rPh sb="0" eb="3">
      <t>ホジョキン</t>
    </rPh>
    <phoneticPr fontId="2"/>
  </si>
  <si>
    <t>支出の部</t>
    <rPh sb="0" eb="2">
      <t>シシュツ</t>
    </rPh>
    <rPh sb="3" eb="4">
      <t>ブ</t>
    </rPh>
    <phoneticPr fontId="2"/>
  </si>
  <si>
    <t>印刷費</t>
    <rPh sb="0" eb="2">
      <t>インサツ</t>
    </rPh>
    <rPh sb="2" eb="3">
      <t>ヒ</t>
    </rPh>
    <phoneticPr fontId="2"/>
  </si>
  <si>
    <t>会場費</t>
    <rPh sb="0" eb="3">
      <t>カイジョウヒ</t>
    </rPh>
    <phoneticPr fontId="2"/>
  </si>
  <si>
    <t>通信費</t>
    <rPh sb="0" eb="2">
      <t>ツウシン</t>
    </rPh>
    <rPh sb="2" eb="3">
      <t>ヒ</t>
    </rPh>
    <phoneticPr fontId="2"/>
  </si>
  <si>
    <t>その他</t>
    <rPh sb="2" eb="3">
      <t>タ</t>
    </rPh>
    <phoneticPr fontId="2"/>
  </si>
  <si>
    <t>合計</t>
    <rPh sb="0" eb="2">
      <t>ゴウケイ</t>
    </rPh>
    <phoneticPr fontId="2"/>
  </si>
  <si>
    <t>収支差額</t>
    <rPh sb="0" eb="2">
      <t>シュウシ</t>
    </rPh>
    <rPh sb="2" eb="4">
      <t>サガク</t>
    </rPh>
    <phoneticPr fontId="2"/>
  </si>
  <si>
    <t>自宅住所</t>
    <rPh sb="0" eb="2">
      <t>ジタク</t>
    </rPh>
    <rPh sb="2" eb="4">
      <t>ジュウショ</t>
    </rPh>
    <phoneticPr fontId="2"/>
  </si>
  <si>
    <t>以上、報告致します。</t>
    <rPh sb="0" eb="2">
      <t>イジョウ</t>
    </rPh>
    <rPh sb="3" eb="5">
      <t>ホウコク</t>
    </rPh>
    <rPh sb="5" eb="6">
      <t>イタ</t>
    </rPh>
    <phoneticPr fontId="2"/>
  </si>
  <si>
    <t>（所属名：</t>
    <rPh sb="1" eb="3">
      <t>ショゾク</t>
    </rPh>
    <rPh sb="3" eb="4">
      <t>メイ</t>
    </rPh>
    <phoneticPr fontId="2"/>
  </si>
  <si>
    <t>　　　　　　　　　　　　　　　　大学）　　　　　</t>
    <rPh sb="16" eb="18">
      <t>ダイガク</t>
    </rPh>
    <phoneticPr fontId="2"/>
  </si>
  <si>
    <t>世話人：</t>
    <rPh sb="0" eb="3">
      <t>セワニン</t>
    </rPh>
    <phoneticPr fontId="2"/>
  </si>
  <si>
    <t>担当者：</t>
    <rPh sb="0" eb="2">
      <t>タントウ</t>
    </rPh>
    <rPh sb="2" eb="3">
      <t>シャ</t>
    </rPh>
    <phoneticPr fontId="2"/>
  </si>
  <si>
    <t>講師謝金等明細</t>
    <rPh sb="0" eb="2">
      <t>コウシ</t>
    </rPh>
    <rPh sb="2" eb="4">
      <t>シャキン</t>
    </rPh>
    <rPh sb="4" eb="5">
      <t>トウ</t>
    </rPh>
    <rPh sb="5" eb="7">
      <t>メイサイ</t>
    </rPh>
    <phoneticPr fontId="2"/>
  </si>
  <si>
    <t>振込手数料</t>
    <rPh sb="0" eb="2">
      <t>フリコミ</t>
    </rPh>
    <rPh sb="2" eb="5">
      <t>テスウリョウ</t>
    </rPh>
    <phoneticPr fontId="2"/>
  </si>
  <si>
    <t>e-mail：</t>
    <phoneticPr fontId="2"/>
  </si>
  <si>
    <t>e-mail：</t>
    <phoneticPr fontId="2"/>
  </si>
  <si>
    <t>項　　目</t>
    <rPh sb="0" eb="1">
      <t>コウ</t>
    </rPh>
    <rPh sb="3" eb="4">
      <t>メ</t>
    </rPh>
    <phoneticPr fontId="2"/>
  </si>
  <si>
    <t>備　　考</t>
    <rPh sb="0" eb="1">
      <t>ソナエ</t>
    </rPh>
    <rPh sb="3" eb="4">
      <t>コウ</t>
    </rPh>
    <phoneticPr fontId="2"/>
  </si>
  <si>
    <t>金　　額</t>
    <rPh sb="0" eb="1">
      <t>キン</t>
    </rPh>
    <rPh sb="3" eb="4">
      <t>ガク</t>
    </rPh>
    <phoneticPr fontId="2"/>
  </si>
  <si>
    <t>収入合計</t>
    <rPh sb="0" eb="2">
      <t>シュウニュウ</t>
    </rPh>
    <rPh sb="2" eb="3">
      <t>ゴウ</t>
    </rPh>
    <rPh sb="3" eb="4">
      <t>ケイ</t>
    </rPh>
    <phoneticPr fontId="2"/>
  </si>
  <si>
    <t>支出合計</t>
    <rPh sb="0" eb="2">
      <t>シシュツ</t>
    </rPh>
    <rPh sb="2" eb="4">
      <t>ゴウケイ</t>
    </rPh>
    <phoneticPr fontId="2"/>
  </si>
  <si>
    <r>
      <t>講師謝金(</t>
    </r>
    <r>
      <rPr>
        <sz val="10.5"/>
        <color indexed="10"/>
        <rFont val="ＭＳ Ｐゴシック"/>
        <family val="3"/>
        <charset val="128"/>
      </rPr>
      <t>※自動入力</t>
    </r>
    <r>
      <rPr>
        <sz val="10.5"/>
        <rFont val="ＭＳ Ｐゴシック"/>
        <family val="3"/>
        <charset val="128"/>
      </rPr>
      <t>）</t>
    </r>
    <rPh sb="0" eb="2">
      <t>コウシ</t>
    </rPh>
    <rPh sb="2" eb="4">
      <t>シャキン</t>
    </rPh>
    <rPh sb="6" eb="8">
      <t>ジドウ</t>
    </rPh>
    <rPh sb="8" eb="10">
      <t>ニュウリョク</t>
    </rPh>
    <phoneticPr fontId="2"/>
  </si>
  <si>
    <r>
      <t>源泉徴収税額（</t>
    </r>
    <r>
      <rPr>
        <sz val="10.5"/>
        <color indexed="10"/>
        <rFont val="ＭＳ Ｐゴシック"/>
        <family val="3"/>
        <charset val="128"/>
      </rPr>
      <t>※自動入力</t>
    </r>
    <r>
      <rPr>
        <sz val="10.5"/>
        <rFont val="ＭＳ Ｐゴシック"/>
        <family val="3"/>
        <charset val="128"/>
      </rPr>
      <t>）</t>
    </r>
    <rPh sb="0" eb="2">
      <t>ゲンセン</t>
    </rPh>
    <rPh sb="2" eb="4">
      <t>チョウシュウ</t>
    </rPh>
    <rPh sb="4" eb="6">
      <t>ゼイガク</t>
    </rPh>
    <rPh sb="8" eb="10">
      <t>ジドウ</t>
    </rPh>
    <rPh sb="10" eb="12">
      <t>ニュウリョク</t>
    </rPh>
    <phoneticPr fontId="2"/>
  </si>
  <si>
    <t>開催日時：　　　年　　月　　　日～　　日</t>
    <rPh sb="0" eb="2">
      <t>カイサイ</t>
    </rPh>
    <rPh sb="2" eb="4">
      <t>ニチジ</t>
    </rPh>
    <rPh sb="8" eb="9">
      <t>ネン</t>
    </rPh>
    <rPh sb="11" eb="12">
      <t>ガツ</t>
    </rPh>
    <rPh sb="15" eb="16">
      <t>ニチ</t>
    </rPh>
    <rPh sb="19" eb="20">
      <t>ニチ</t>
    </rPh>
    <phoneticPr fontId="2"/>
  </si>
  <si>
    <t>（単位：円）</t>
    <rPh sb="1" eb="3">
      <t>タンイ</t>
    </rPh>
    <rPh sb="4" eb="5">
      <t>エン</t>
    </rPh>
    <phoneticPr fontId="2"/>
  </si>
  <si>
    <t>講師氏名</t>
    <rPh sb="0" eb="2">
      <t>コウシ</t>
    </rPh>
    <rPh sb="2" eb="4">
      <t>シメイ</t>
    </rPh>
    <phoneticPr fontId="2"/>
  </si>
  <si>
    <t>郵便番号</t>
    <rPh sb="0" eb="2">
      <t>ユウビン</t>
    </rPh>
    <rPh sb="2" eb="4">
      <t>バンゴウ</t>
    </rPh>
    <phoneticPr fontId="2"/>
  </si>
  <si>
    <r>
      <t xml:space="preserve">謝金額
</t>
    </r>
    <r>
      <rPr>
        <sz val="10.5"/>
        <color indexed="10"/>
        <rFont val="ＭＳ Ｐゴシック"/>
        <family val="3"/>
        <charset val="128"/>
      </rPr>
      <t>（自動入力）</t>
    </r>
    <rPh sb="0" eb="2">
      <t>シャキン</t>
    </rPh>
    <rPh sb="2" eb="3">
      <t>ガク</t>
    </rPh>
    <rPh sb="5" eb="7">
      <t>ジドウ</t>
    </rPh>
    <rPh sb="7" eb="9">
      <t>ニュウリョク</t>
    </rPh>
    <phoneticPr fontId="2"/>
  </si>
  <si>
    <r>
      <t xml:space="preserve">源泉徴収税額
</t>
    </r>
    <r>
      <rPr>
        <sz val="10.5"/>
        <color indexed="10"/>
        <rFont val="ＭＳ Ｐゴシック"/>
        <family val="3"/>
        <charset val="128"/>
      </rPr>
      <t>（自動入力）</t>
    </r>
    <rPh sb="0" eb="2">
      <t>ゲンセン</t>
    </rPh>
    <rPh sb="2" eb="4">
      <t>チョウシュウ</t>
    </rPh>
    <rPh sb="4" eb="5">
      <t>ゼイ</t>
    </rPh>
    <rPh sb="5" eb="6">
      <t>ガク</t>
    </rPh>
    <rPh sb="8" eb="10">
      <t>ジドウ</t>
    </rPh>
    <rPh sb="10" eb="12">
      <t>ニュウリョク</t>
    </rPh>
    <phoneticPr fontId="2"/>
  </si>
  <si>
    <t>※講師謝金等明細シートから自動的に金額が入力されます。</t>
    <rPh sb="1" eb="3">
      <t>コウシ</t>
    </rPh>
    <rPh sb="3" eb="5">
      <t>シャキン</t>
    </rPh>
    <rPh sb="5" eb="6">
      <t>トウ</t>
    </rPh>
    <rPh sb="6" eb="8">
      <t>メイサイ</t>
    </rPh>
    <rPh sb="13" eb="15">
      <t>ジドウ</t>
    </rPh>
    <rPh sb="15" eb="16">
      <t>テキ</t>
    </rPh>
    <rPh sb="17" eb="19">
      <t>キンガク</t>
    </rPh>
    <rPh sb="20" eb="22">
      <t>ニュウリョク</t>
    </rPh>
    <phoneticPr fontId="2"/>
  </si>
  <si>
    <t>会 議 名：　　　　　　　　　　　　　　　　　　　</t>
    <rPh sb="0" eb="1">
      <t>カイ</t>
    </rPh>
    <rPh sb="2" eb="3">
      <t>ギ</t>
    </rPh>
    <rPh sb="4" eb="5">
      <t>メイ</t>
    </rPh>
    <phoneticPr fontId="2"/>
  </si>
  <si>
    <t>…①</t>
    <phoneticPr fontId="2"/>
  </si>
  <si>
    <t>…②</t>
    <phoneticPr fontId="2"/>
  </si>
  <si>
    <t>会議費</t>
    <rPh sb="0" eb="3">
      <t>カイギヒ</t>
    </rPh>
    <phoneticPr fontId="2"/>
  </si>
  <si>
    <t>交通費</t>
    <rPh sb="0" eb="3">
      <t>コウツウヒ</t>
    </rPh>
    <phoneticPr fontId="2"/>
  </si>
  <si>
    <t>参加費収入</t>
    <rPh sb="0" eb="3">
      <t>サンカヒ</t>
    </rPh>
    <rPh sb="3" eb="5">
      <t>シュウニュウ</t>
    </rPh>
    <phoneticPr fontId="2"/>
  </si>
  <si>
    <t>学会への振込額</t>
    <rPh sb="0" eb="2">
      <t>ガッカイ</t>
    </rPh>
    <rPh sb="4" eb="6">
      <t>フリコミ</t>
    </rPh>
    <rPh sb="6" eb="7">
      <t>ガク</t>
    </rPh>
    <phoneticPr fontId="2"/>
  </si>
  <si>
    <t>e-mail</t>
    <phoneticPr fontId="2"/>
  </si>
  <si>
    <t>年月日</t>
    <rPh sb="0" eb="3">
      <t>ネンガッピ</t>
    </rPh>
    <phoneticPr fontId="2"/>
  </si>
  <si>
    <t>提要</t>
    <rPh sb="0" eb="2">
      <t>テイヨウ</t>
    </rPh>
    <phoneticPr fontId="2"/>
  </si>
  <si>
    <t>入金</t>
    <rPh sb="0" eb="2">
      <t>ニュウキン</t>
    </rPh>
    <phoneticPr fontId="2"/>
  </si>
  <si>
    <t>出金</t>
    <rPh sb="0" eb="2">
      <t>シュッキン</t>
    </rPh>
    <phoneticPr fontId="2"/>
  </si>
  <si>
    <t>残高</t>
    <rPh sb="0" eb="2">
      <t>ザンダカ</t>
    </rPh>
    <phoneticPr fontId="2"/>
  </si>
  <si>
    <t>項目</t>
    <rPh sb="0" eb="2">
      <t>コウモク</t>
    </rPh>
    <phoneticPr fontId="2"/>
  </si>
  <si>
    <t>支払先</t>
    <rPh sb="0" eb="2">
      <t>シハライ</t>
    </rPh>
    <rPh sb="2" eb="3">
      <t>サキ</t>
    </rPh>
    <phoneticPr fontId="2"/>
  </si>
  <si>
    <t>領収書番号</t>
    <rPh sb="0" eb="3">
      <t>リョウシュウショ</t>
    </rPh>
    <rPh sb="3" eb="5">
      <t>バンゴウ</t>
    </rPh>
    <phoneticPr fontId="2"/>
  </si>
  <si>
    <t>現金出納帳</t>
    <rPh sb="0" eb="2">
      <t>ゲンキン</t>
    </rPh>
    <rPh sb="2" eb="4">
      <t>スイトウ</t>
    </rPh>
    <rPh sb="4" eb="5">
      <t>チョウ</t>
    </rPh>
    <phoneticPr fontId="2"/>
  </si>
  <si>
    <t>【国内居住者】</t>
    <rPh sb="1" eb="3">
      <t>コクナイ</t>
    </rPh>
    <rPh sb="3" eb="6">
      <t>キョジュウシャ</t>
    </rPh>
    <phoneticPr fontId="2"/>
  </si>
  <si>
    <t>【海外居住者】</t>
    <rPh sb="1" eb="3">
      <t>カイガイ</t>
    </rPh>
    <rPh sb="3" eb="6">
      <t>キョジュウシャ</t>
    </rPh>
    <phoneticPr fontId="2"/>
  </si>
  <si>
    <t>　</t>
    <phoneticPr fontId="2"/>
  </si>
  <si>
    <t>　　</t>
    <phoneticPr fontId="2"/>
  </si>
  <si>
    <t>時限研究会担当理事</t>
    <rPh sb="0" eb="2">
      <t>ジゲン</t>
    </rPh>
    <rPh sb="2" eb="5">
      <t>ケンキュウカイ</t>
    </rPh>
    <rPh sb="5" eb="7">
      <t>タントウ</t>
    </rPh>
    <rPh sb="7" eb="9">
      <t>リジ</t>
    </rPh>
    <phoneticPr fontId="2"/>
  </si>
  <si>
    <t>【決算報告書の提出先】</t>
    <rPh sb="1" eb="3">
      <t>ケッサン</t>
    </rPh>
    <rPh sb="3" eb="6">
      <t>ホウコクショ</t>
    </rPh>
    <rPh sb="7" eb="9">
      <t>テイシュツ</t>
    </rPh>
    <rPh sb="9" eb="10">
      <t>サキ</t>
    </rPh>
    <phoneticPr fontId="2"/>
  </si>
  <si>
    <t>＜講師の謝金について＞</t>
  </si>
  <si>
    <r>
      <t>　</t>
    </r>
    <r>
      <rPr>
        <sz val="12"/>
        <rFont val="ＭＳ Ｐゴシック"/>
        <family val="3"/>
        <charset val="128"/>
      </rPr>
      <t>年度　時限研究会　決算報告書</t>
    </r>
    <rPh sb="1" eb="3">
      <t>ネンド</t>
    </rPh>
    <rPh sb="4" eb="6">
      <t>ジゲン</t>
    </rPh>
    <rPh sb="6" eb="9">
      <t>ケンキュウカイ</t>
    </rPh>
    <rPh sb="10" eb="12">
      <t>ケッサン</t>
    </rPh>
    <rPh sb="12" eb="15">
      <t>ホウコクショ</t>
    </rPh>
    <phoneticPr fontId="2"/>
  </si>
  <si>
    <t>・講師の方にはあらかじめその旨、連絡をしておいてください。</t>
    <phoneticPr fontId="2"/>
  </si>
  <si>
    <t>電子ファイル版の提出先</t>
    <rPh sb="0" eb="2">
      <t>デンシ</t>
    </rPh>
    <rPh sb="6" eb="7">
      <t>バン</t>
    </rPh>
    <rPh sb="8" eb="10">
      <t>テイシュツ</t>
    </rPh>
    <rPh sb="10" eb="11">
      <t>サキ</t>
    </rPh>
    <phoneticPr fontId="2"/>
  </si>
  <si>
    <t>時限研究会の世話人の方は、まず、この記載要領をまずお読みください。</t>
  </si>
  <si>
    <t>報告書はそれぞれの項目を入力するだけで自動計算されるようになっています。</t>
  </si>
  <si>
    <t>＜全般的な注意＞</t>
  </si>
  <si>
    <t>・領収書には現金出納帳に記入した番号と同じ番号を明記してください。</t>
  </si>
  <si>
    <t>・決算報告書にはそれぞれの費用のまとめた金額を記入し、明細は「現金出納帳」に記入してください。</t>
  </si>
  <si>
    <t>・交通費、コピー代など領収書の取得が不可能な場合は、内訳を明記したものを用意して下さい。</t>
  </si>
  <si>
    <t>・茶菓子代は常識の範囲内での支出でお願いいたします。</t>
  </si>
  <si>
    <t>・「講師謝金等明細」を利用して下さい。</t>
  </si>
  <si>
    <t>・講師に謝金をお支払いする場合には、税金申告の対象となります。</t>
  </si>
  <si>
    <t>・源泉徴収税は、時限研究会の実施日の翌月10日までに学会事務局が納付いたします。</t>
  </si>
  <si>
    <t>・ただし、講師が外国人の場合でも、日本滞在が1年以上となる場合には、日本人と同様に</t>
  </si>
  <si>
    <t>＜学生アルバイトについて＞</t>
  </si>
  <si>
    <t>　</t>
  </si>
  <si>
    <t>＜残金を返却する場合＞</t>
  </si>
  <si>
    <t>・時限研究会担当理事に連絡の上、振込手数料を差し引いた金額を下記に振り込んで下さい。</t>
  </si>
  <si>
    <t>・振込手数料は経費として計算してください。</t>
  </si>
  <si>
    <t>＜提出先・問合せ先＞</t>
  </si>
  <si>
    <t>「提出先・問合せ先」のシートをご覧ください。</t>
  </si>
  <si>
    <t xml:space="preserve">時限研究会終了後には、この決算報告書をご利用ください。
</t>
    <phoneticPr fontId="2"/>
  </si>
  <si>
    <t>＜時限研究会　世話人の方へ＞</t>
    <rPh sb="1" eb="3">
      <t>ジゲン</t>
    </rPh>
    <rPh sb="3" eb="6">
      <t>ケンキュウカイ</t>
    </rPh>
    <rPh sb="7" eb="9">
      <t>セワ</t>
    </rPh>
    <rPh sb="9" eb="10">
      <t>ニン</t>
    </rPh>
    <rPh sb="11" eb="12">
      <t>カタ</t>
    </rPh>
    <phoneticPr fontId="2"/>
  </si>
  <si>
    <t>日本神経回路学会からの補助金</t>
    <rPh sb="0" eb="8">
      <t>ニホンシンケイ</t>
    </rPh>
    <rPh sb="11" eb="14">
      <t>ホジョキン</t>
    </rPh>
    <phoneticPr fontId="2"/>
  </si>
  <si>
    <t>印刷物・領収証(原本）の提出先</t>
    <rPh sb="0" eb="3">
      <t>インサツブツ</t>
    </rPh>
    <rPh sb="4" eb="7">
      <t>リョウシュウショウ</t>
    </rPh>
    <rPh sb="8" eb="10">
      <t>ゲンポン</t>
    </rPh>
    <rPh sb="12" eb="14">
      <t>テイシュツ</t>
    </rPh>
    <rPh sb="14" eb="15">
      <t>サキ</t>
    </rPh>
    <phoneticPr fontId="2"/>
  </si>
  <si>
    <t>・謝金講師には税金分の10.21%をあらかじめ差し引いた金額をお渡し下さい。</t>
    <phoneticPr fontId="2"/>
  </si>
  <si>
    <t>・なお、海外居住者の源泉税金は20.42%となりますので、ご注意下さい。</t>
    <phoneticPr fontId="2"/>
  </si>
  <si>
    <t>※※源泉徴収税額は通常、謝金の10.21%ですが、外国に滞在されている場合には20.42%になります。</t>
    <rPh sb="2" eb="4">
      <t>ゲンセン</t>
    </rPh>
    <rPh sb="4" eb="6">
      <t>チョウシュウ</t>
    </rPh>
    <rPh sb="6" eb="7">
      <t>ゼイ</t>
    </rPh>
    <rPh sb="7" eb="8">
      <t>ガク</t>
    </rPh>
    <rPh sb="9" eb="11">
      <t>ツウジョウ</t>
    </rPh>
    <rPh sb="12" eb="14">
      <t>シャキン</t>
    </rPh>
    <rPh sb="25" eb="27">
      <t>ガイコク</t>
    </rPh>
    <rPh sb="28" eb="30">
      <t>タイザイ</t>
    </rPh>
    <rPh sb="35" eb="37">
      <t>バアイ</t>
    </rPh>
    <phoneticPr fontId="2"/>
  </si>
  <si>
    <t>税金は10.21%となります。</t>
    <phoneticPr fontId="2"/>
  </si>
  <si>
    <t>・平成25年1月1日より源泉徴収税に復興特別所得税0.21%が上乗せされることになりました。</t>
    <rPh sb="31" eb="33">
      <t>ウワノ</t>
    </rPh>
    <phoneticPr fontId="2"/>
  </si>
  <si>
    <t>講師に1万円を謝金として渡したい場合には、11,137円を謝金として計上して下さい。</t>
    <phoneticPr fontId="2"/>
  </si>
  <si>
    <t>その場合、1,137円が税金となり、手取り額は1万円となります。</t>
    <phoneticPr fontId="2"/>
  </si>
  <si>
    <t>支給額</t>
    <rPh sb="0" eb="2">
      <t>シキュウ</t>
    </rPh>
    <rPh sb="2" eb="3">
      <t>ガク</t>
    </rPh>
    <phoneticPr fontId="2"/>
  </si>
  <si>
    <t>※支給額を入力すると謝金額と源泉徴収税額が自動的に入力されます。</t>
    <rPh sb="1" eb="4">
      <t>シキュウガク</t>
    </rPh>
    <rPh sb="5" eb="7">
      <t>ニュウリョク</t>
    </rPh>
    <rPh sb="10" eb="12">
      <t>シャキン</t>
    </rPh>
    <rPh sb="12" eb="13">
      <t>ガク</t>
    </rPh>
    <rPh sb="14" eb="16">
      <t>ゲンセン</t>
    </rPh>
    <rPh sb="16" eb="18">
      <t>チョウシュウ</t>
    </rPh>
    <rPh sb="18" eb="20">
      <t>ゼイガク</t>
    </rPh>
    <rPh sb="21" eb="24">
      <t>ジドウテキ</t>
    </rPh>
    <rPh sb="25" eb="27">
      <t>ニュウリョク</t>
    </rPh>
    <phoneticPr fontId="2"/>
  </si>
  <si>
    <t>…①+②</t>
    <phoneticPr fontId="2"/>
  </si>
  <si>
    <t>（例）</t>
    <phoneticPr fontId="2"/>
  </si>
  <si>
    <t>・学生にアルバイト代を支払う場合には、一人1日9,299円までは税金の対象となりません。</t>
    <phoneticPr fontId="2"/>
  </si>
  <si>
    <t>上記のメールアドレスに提出後、指定する住所にご送付ください</t>
    <rPh sb="0" eb="2">
      <t xml:space="preserve">ジョウキ </t>
    </rPh>
    <rPh sb="11" eb="14">
      <t xml:space="preserve">テイシュツゴ </t>
    </rPh>
    <rPh sb="15" eb="17">
      <t xml:space="preserve">シテイ </t>
    </rPh>
    <rPh sb="19" eb="21">
      <t xml:space="preserve">ジュウショ </t>
    </rPh>
    <phoneticPr fontId="2"/>
  </si>
  <si>
    <t>【その他問合せ先】</t>
    <rPh sb="4" eb="6">
      <t>トイアワ</t>
    </rPh>
    <rPh sb="7" eb="8">
      <t>サキ</t>
    </rPh>
    <phoneticPr fontId="2"/>
  </si>
  <si>
    <t>銀行・支店名：GMOあおぞらネット銀行・法人営業部</t>
    <rPh sb="0" eb="2">
      <t>ギンコウ</t>
    </rPh>
    <rPh sb="3" eb="5">
      <t>シテン</t>
    </rPh>
    <rPh sb="5" eb="6">
      <t>メイ</t>
    </rPh>
    <phoneticPr fontId="2"/>
  </si>
  <si>
    <t>口座種別：普通預金</t>
    <rPh sb="0" eb="2">
      <t>コウザ</t>
    </rPh>
    <rPh sb="2" eb="4">
      <t>シュベツ</t>
    </rPh>
    <rPh sb="5" eb="9">
      <t>フツウヨキン</t>
    </rPh>
    <phoneticPr fontId="2"/>
  </si>
  <si>
    <t>口座番号：1539348</t>
    <phoneticPr fontId="2"/>
  </si>
  <si>
    <t>口座名義：一般社団法人日本神経回路学会</t>
    <phoneticPr fontId="2"/>
  </si>
  <si>
    <t>・領収書は番号の順番に並べて、そのまま封筒に入れて提出して下さい。</t>
    <phoneticPr fontId="2"/>
  </si>
  <si>
    <t xml:space="preserve">　　　　　　　　　　　　　　　　　　   </t>
    <phoneticPr fontId="2"/>
  </si>
  <si>
    <t>2025年6月更新</t>
    <rPh sb="4" eb="5">
      <t>ネン</t>
    </rPh>
    <rPh sb="6" eb="7">
      <t>ガツ</t>
    </rPh>
    <rPh sb="7" eb="9">
      <t>コウシン</t>
    </rPh>
    <phoneticPr fontId="2"/>
  </si>
  <si>
    <r>
      <t>講師等旅費・宿泊費</t>
    </r>
    <r>
      <rPr>
        <sz val="10.5"/>
        <color rgb="FFFF0000"/>
        <rFont val="ＭＳ Ｐゴシック"/>
        <family val="3"/>
        <charset val="128"/>
      </rPr>
      <t>(※自動入力）</t>
    </r>
    <rPh sb="0" eb="2">
      <t>コウシ</t>
    </rPh>
    <rPh sb="2" eb="3">
      <t>トウ</t>
    </rPh>
    <rPh sb="3" eb="5">
      <t>リョヒ</t>
    </rPh>
    <rPh sb="6" eb="9">
      <t>シュクハクヒ</t>
    </rPh>
    <phoneticPr fontId="2"/>
  </si>
  <si>
    <t>適用</t>
    <rPh sb="0" eb="2">
      <t>テキヨウ</t>
    </rPh>
    <phoneticPr fontId="2"/>
  </si>
  <si>
    <t>・支給額を入力後、「謝金」・「交通費」・「宿泊費」と該当する項目をプルダウンにて選択してください。</t>
    <rPh sb="1" eb="4">
      <t>シキュウガク</t>
    </rPh>
    <rPh sb="5" eb="8">
      <t>ニュウリョクゴ</t>
    </rPh>
    <rPh sb="10" eb="12">
      <t>シャキン</t>
    </rPh>
    <rPh sb="15" eb="18">
      <t>コウツウヒ</t>
    </rPh>
    <rPh sb="21" eb="24">
      <t>シュクハクヒ</t>
    </rPh>
    <rPh sb="26" eb="28">
      <t>ガイトウ</t>
    </rPh>
    <rPh sb="30" eb="32">
      <t>コウモク</t>
    </rPh>
    <rPh sb="40" eb="42">
      <t>センタク</t>
    </rPh>
    <phoneticPr fontId="2"/>
  </si>
  <si>
    <t>・源泉徴収税納付の際には、講師のご自宅住所が必要となります。</t>
    <phoneticPr fontId="2"/>
  </si>
  <si>
    <t>　適用項目が複数に渡る場合は、どれか1行にご入力いただければ問題ございません。</t>
    <phoneticPr fontId="2"/>
  </si>
  <si>
    <t>謝金</t>
  </si>
  <si>
    <t>交通費</t>
  </si>
  <si>
    <t>宿泊費</t>
  </si>
  <si>
    <t>○○　○○</t>
    <phoneticPr fontId="2"/>
  </si>
  <si>
    <t>●●　●●●</t>
    <phoneticPr fontId="2"/>
  </si>
  <si>
    <t>000-0000</t>
    <phoneticPr fontId="2"/>
  </si>
  <si>
    <t>○○県○○市0-00-0</t>
    <rPh sb="2" eb="3">
      <t>ケン</t>
    </rPh>
    <rPh sb="5" eb="6">
      <t>シ</t>
    </rPh>
    <phoneticPr fontId="2"/>
  </si>
  <si>
    <t>000-1111</t>
    <phoneticPr fontId="2"/>
  </si>
  <si>
    <t>○○県○○市0-00-0　○○○○マンション000号室</t>
    <rPh sb="2" eb="3">
      <t>ケン</t>
    </rPh>
    <rPh sb="5" eb="6">
      <t>シ</t>
    </rPh>
    <rPh sb="25" eb="27">
      <t>ゴウシツ</t>
    </rPh>
    <phoneticPr fontId="2"/>
  </si>
  <si>
    <t>メールアドレス：secretariat@jnns.org</t>
    <phoneticPr fontId="2"/>
  </si>
  <si>
    <t>※必ず件名に「時限研究会」を入れて下さい。</t>
    <rPh sb="1" eb="2">
      <t>カナラ</t>
    </rPh>
    <rPh sb="14" eb="15">
      <t>イ</t>
    </rPh>
    <rPh sb="17" eb="18">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</si>
</sst>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10.5"/>
      <color indexed="10"/>
      <name val="ＭＳ Ｐゴシック"/>
      <family val="3"/>
      <charset val="128"/>
    </font>
    <font>
      <sz val="9"/>
      <name val="ＭＳ Ｐゴシック"/>
      <family val="3"/>
      <charset val="128"/>
    </font>
    <font>
      <sz val="9"/>
      <color indexed="81"/>
      <name val="ＭＳ Ｐゴシック"/>
      <family val="3"/>
      <charset val="128"/>
    </font>
    <font>
      <b/>
      <sz val="9"/>
      <color indexed="81"/>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sz val="10.5"/>
      <color rgb="FFFF0000"/>
      <name val="ＭＳ Ｐゴシック"/>
      <family val="3"/>
      <charset val="128"/>
    </font>
    <font>
      <sz val="11"/>
      <color rgb="FFFF00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9" fillId="0" borderId="0" xfId="0" applyFont="1">
      <alignment vertical="center"/>
    </xf>
    <xf numFmtId="0" fontId="9" fillId="0" borderId="0" xfId="0" applyFont="1" applyAlignment="1">
      <alignment horizontal="center" vertical="center"/>
    </xf>
    <xf numFmtId="176" fontId="9" fillId="0" borderId="0" xfId="0" applyNumberFormat="1" applyFont="1">
      <alignment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177" fontId="9" fillId="0" borderId="1" xfId="0" applyNumberFormat="1" applyFont="1" applyBorder="1">
      <alignment vertical="center"/>
    </xf>
    <xf numFmtId="0" fontId="9" fillId="0" borderId="1" xfId="0" applyFont="1" applyBorder="1">
      <alignment vertical="center"/>
    </xf>
    <xf numFmtId="176" fontId="9" fillId="0" borderId="1" xfId="0" applyNumberFormat="1" applyFont="1" applyBorder="1">
      <alignment vertical="center"/>
    </xf>
    <xf numFmtId="0" fontId="9" fillId="0" borderId="1" xfId="0" applyFont="1" applyBorder="1" applyAlignment="1">
      <alignment horizontal="left" vertical="center"/>
    </xf>
    <xf numFmtId="176" fontId="9" fillId="0" borderId="2" xfId="0" applyNumberFormat="1" applyFont="1" applyBorder="1">
      <alignment vertical="center"/>
    </xf>
    <xf numFmtId="0" fontId="9" fillId="0" borderId="3" xfId="0" applyFont="1" applyBorder="1">
      <alignment vertical="center"/>
    </xf>
    <xf numFmtId="0" fontId="9" fillId="0" borderId="3" xfId="0" applyFont="1" applyBorder="1" applyAlignment="1">
      <alignment horizontal="center" vertical="center"/>
    </xf>
    <xf numFmtId="176" fontId="9" fillId="0" borderId="3" xfId="0" applyNumberFormat="1"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4" xfId="0" applyFont="1" applyBorder="1" applyProtection="1">
      <alignment vertical="center"/>
      <protection locked="0"/>
    </xf>
    <xf numFmtId="38" fontId="3" fillId="0" borderId="4" xfId="1" applyFont="1" applyBorder="1" applyProtection="1">
      <alignment vertical="center"/>
      <protection locked="0"/>
    </xf>
    <xf numFmtId="0" fontId="3" fillId="0" borderId="5" xfId="0" applyFont="1" applyBorder="1" applyProtection="1">
      <alignment vertical="center"/>
      <protection locked="0"/>
    </xf>
    <xf numFmtId="38" fontId="3" fillId="0" borderId="5" xfId="1" applyFont="1" applyBorder="1" applyProtection="1">
      <alignment vertical="center"/>
      <protection locked="0"/>
    </xf>
    <xf numFmtId="0" fontId="3" fillId="0" borderId="6" xfId="0" applyFont="1" applyBorder="1" applyProtection="1">
      <alignment vertical="center"/>
      <protection locked="0"/>
    </xf>
    <xf numFmtId="38" fontId="3" fillId="0" borderId="6" xfId="1" applyFont="1" applyBorder="1" applyProtection="1">
      <alignment vertical="center"/>
      <protection locked="0"/>
    </xf>
    <xf numFmtId="38" fontId="3" fillId="0" borderId="1" xfId="1" applyFont="1" applyBorder="1" applyProtection="1">
      <alignment vertical="center"/>
      <protection locked="0"/>
    </xf>
    <xf numFmtId="0" fontId="3" fillId="0" borderId="0" xfId="0" applyFont="1" applyAlignment="1" applyProtection="1">
      <alignment horizontal="left" vertical="center"/>
      <protection locked="0"/>
    </xf>
    <xf numFmtId="38" fontId="3" fillId="0" borderId="3" xfId="1" applyFont="1" applyBorder="1" applyProtection="1">
      <alignment vertical="center"/>
    </xf>
    <xf numFmtId="38" fontId="3" fillId="0" borderId="1" xfId="1" applyFont="1" applyBorder="1" applyProtection="1">
      <alignment vertical="center"/>
    </xf>
    <xf numFmtId="38" fontId="3" fillId="0" borderId="7" xfId="1" applyFont="1" applyBorder="1" applyProtection="1">
      <alignment vertical="center"/>
      <protection locked="0"/>
    </xf>
    <xf numFmtId="38" fontId="0" fillId="0" borderId="7" xfId="1" applyFont="1" applyBorder="1" applyProtection="1">
      <alignment vertical="center"/>
      <protection locked="0"/>
    </xf>
    <xf numFmtId="38" fontId="3" fillId="0" borderId="7" xfId="1" applyFont="1" applyBorder="1" applyProtection="1">
      <alignment vertical="center"/>
    </xf>
    <xf numFmtId="38" fontId="3" fillId="0" borderId="8" xfId="1" applyFont="1" applyBorder="1" applyAlignment="1" applyProtection="1">
      <alignment horizontal="right" vertical="center"/>
      <protection locked="0"/>
    </xf>
    <xf numFmtId="38" fontId="3" fillId="0" borderId="7"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3" fillId="0" borderId="0" xfId="1" applyFont="1" applyProtection="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3" fillId="0" borderId="7" xfId="0" applyFont="1" applyBorder="1">
      <alignment vertical="center"/>
    </xf>
    <xf numFmtId="0" fontId="0" fillId="0" borderId="7" xfId="0" applyBorder="1">
      <alignment vertical="center"/>
    </xf>
    <xf numFmtId="0" fontId="3" fillId="0" borderId="9" xfId="0" applyFont="1" applyBorder="1">
      <alignment vertical="center"/>
    </xf>
    <xf numFmtId="38" fontId="3" fillId="0" borderId="9" xfId="1" applyFont="1" applyBorder="1" applyProtection="1">
      <alignment vertical="center"/>
    </xf>
    <xf numFmtId="0" fontId="6" fillId="0" borderId="0" xfId="0" applyFont="1">
      <alignment vertical="center"/>
    </xf>
    <xf numFmtId="0" fontId="6"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wrapTex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3" xfId="0" applyFont="1" applyBorder="1">
      <alignment vertical="center"/>
    </xf>
    <xf numFmtId="38" fontId="3" fillId="0" borderId="0" xfId="1" applyFont="1" applyBorder="1" applyAlignment="1" applyProtection="1">
      <alignment horizontal="center" vertical="center"/>
    </xf>
    <xf numFmtId="177" fontId="9" fillId="0" borderId="1" xfId="0" applyNumberFormat="1" applyFont="1" applyBorder="1" applyProtection="1">
      <alignment vertical="center"/>
      <protection locked="0"/>
    </xf>
    <xf numFmtId="0" fontId="6" fillId="0" borderId="1" xfId="0" applyFont="1" applyBorder="1" applyProtection="1">
      <alignment vertical="center"/>
      <protection locked="0"/>
    </xf>
    <xf numFmtId="0" fontId="9" fillId="0" borderId="1" xfId="0" applyFont="1" applyBorder="1" applyProtection="1">
      <alignment vertical="center"/>
      <protection locked="0"/>
    </xf>
    <xf numFmtId="176" fontId="9" fillId="0" borderId="1" xfId="0" applyNumberFormat="1" applyFont="1" applyBorder="1" applyProtection="1">
      <alignment vertical="center"/>
      <protection locked="0"/>
    </xf>
    <xf numFmtId="0" fontId="9" fillId="0" borderId="1" xfId="0" applyFont="1" applyBorder="1" applyAlignment="1" applyProtection="1">
      <alignment horizontal="left" vertical="center"/>
      <protection locked="0"/>
    </xf>
    <xf numFmtId="3" fontId="9" fillId="0" borderId="1" xfId="0" applyNumberFormat="1" applyFont="1" applyBorder="1" applyProtection="1">
      <alignment vertical="center"/>
      <protection locked="0"/>
    </xf>
    <xf numFmtId="3" fontId="6" fillId="0" borderId="1" xfId="0" applyNumberFormat="1" applyFont="1" applyBorder="1" applyProtection="1">
      <alignment vertical="center"/>
      <protection locked="0"/>
    </xf>
    <xf numFmtId="177" fontId="9" fillId="0" borderId="2" xfId="0" applyNumberFormat="1" applyFont="1" applyBorder="1" applyProtection="1">
      <alignment vertical="center"/>
      <protection locked="0"/>
    </xf>
    <xf numFmtId="0" fontId="9" fillId="0" borderId="2" xfId="0" applyFont="1" applyBorder="1" applyProtection="1">
      <alignment vertical="center"/>
      <protection locked="0"/>
    </xf>
    <xf numFmtId="3" fontId="9" fillId="0" borderId="2" xfId="0" applyNumberFormat="1" applyFont="1" applyBorder="1" applyProtection="1">
      <alignment vertical="center"/>
      <protection locked="0"/>
    </xf>
    <xf numFmtId="176" fontId="9" fillId="0" borderId="2" xfId="0" applyNumberFormat="1" applyFont="1" applyBorder="1" applyProtection="1">
      <alignment vertical="center"/>
      <protection locked="0"/>
    </xf>
    <xf numFmtId="38" fontId="3" fillId="0" borderId="4" xfId="1" applyFont="1" applyBorder="1" applyAlignment="1" applyProtection="1">
      <alignment horizontal="center" vertical="center"/>
      <protection locked="0"/>
    </xf>
    <xf numFmtId="38" fontId="3" fillId="0" borderId="6" xfId="1" applyFont="1" applyBorder="1" applyAlignment="1" applyProtection="1">
      <alignment horizontal="center" vertical="center"/>
      <protection locked="0"/>
    </xf>
    <xf numFmtId="38" fontId="3" fillId="0" borderId="3" xfId="1" applyFont="1" applyBorder="1" applyAlignment="1" applyProtection="1">
      <alignment horizontal="center" vertical="center"/>
    </xf>
    <xf numFmtId="0" fontId="14" fillId="0" borderId="0" xfId="0" applyFont="1">
      <alignment vertical="center"/>
    </xf>
    <xf numFmtId="38" fontId="3" fillId="0" borderId="4" xfId="1" applyFont="1" applyFill="1" applyBorder="1" applyProtection="1">
      <alignment vertical="center"/>
      <protection locked="0"/>
    </xf>
    <xf numFmtId="38" fontId="3" fillId="0" borderId="4" xfId="1" applyFont="1" applyFill="1" applyBorder="1" applyAlignment="1" applyProtection="1">
      <alignment horizontal="center" vertical="center"/>
      <protection locked="0"/>
    </xf>
    <xf numFmtId="38" fontId="3" fillId="0" borderId="5" xfId="1" applyFont="1" applyFill="1" applyBorder="1" applyProtection="1">
      <alignment vertical="center"/>
      <protection locked="0"/>
    </xf>
    <xf numFmtId="38" fontId="3" fillId="2" borderId="4" xfId="1" applyFont="1" applyFill="1" applyBorder="1" applyProtection="1">
      <alignment vertical="center"/>
    </xf>
    <xf numFmtId="38" fontId="3" fillId="2" borderId="6" xfId="1" applyFont="1" applyFill="1" applyBorder="1" applyProtection="1">
      <alignment vertical="center"/>
    </xf>
    <xf numFmtId="38" fontId="3" fillId="2" borderId="3" xfId="1" applyFont="1" applyFill="1" applyBorder="1" applyProtection="1">
      <alignment vertical="center"/>
    </xf>
    <xf numFmtId="38" fontId="3" fillId="2" borderId="1" xfId="1" applyFont="1" applyFill="1" applyBorder="1" applyProtection="1">
      <alignment vertical="center"/>
    </xf>
    <xf numFmtId="0" fontId="0" fillId="0" borderId="0" xfId="0" applyAlignment="1">
      <alignment horizontal="left" vertical="top" wrapText="1"/>
    </xf>
    <xf numFmtId="0" fontId="3" fillId="0" borderId="0" xfId="0" applyFont="1" applyAlignment="1">
      <alignment horizontal="justify" vertical="center"/>
    </xf>
    <xf numFmtId="0" fontId="0" fillId="0" borderId="0" xfId="0">
      <alignment vertical="center"/>
    </xf>
    <xf numFmtId="0" fontId="10" fillId="0" borderId="0" xfId="0"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0" xfId="0" applyFont="1">
      <alignment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
  <sheetViews>
    <sheetView tabSelected="1" showWhiteSpace="0" zoomScale="115" zoomScaleNormal="115" workbookViewId="0">
      <selection activeCell="B17" sqref="B17"/>
    </sheetView>
  </sheetViews>
  <sheetFormatPr defaultColWidth="13" defaultRowHeight="13.5" x14ac:dyDescent="0.15"/>
  <cols>
    <col min="1" max="22" width="9" customWidth="1"/>
  </cols>
  <sheetData>
    <row r="1" spans="1:22" x14ac:dyDescent="0.15">
      <c r="J1" t="s">
        <v>103</v>
      </c>
    </row>
    <row r="2" spans="1:22" ht="27.75" customHeight="1" x14ac:dyDescent="0.15">
      <c r="A2" s="17" t="s">
        <v>80</v>
      </c>
      <c r="B2" s="16"/>
      <c r="C2" s="16"/>
      <c r="D2" s="16"/>
      <c r="E2" s="16"/>
      <c r="F2" s="16"/>
      <c r="G2" s="16"/>
      <c r="H2" s="16"/>
      <c r="I2" s="16"/>
      <c r="J2" s="16"/>
      <c r="K2" s="16"/>
      <c r="L2" s="16"/>
      <c r="M2" s="16"/>
      <c r="N2" s="16"/>
      <c r="O2" s="16"/>
      <c r="P2" s="16"/>
      <c r="Q2" s="16"/>
      <c r="R2" s="16"/>
      <c r="S2" s="16"/>
      <c r="T2" s="16"/>
      <c r="U2" s="16"/>
      <c r="V2" s="16"/>
    </row>
    <row r="3" spans="1:22" ht="13.5" customHeight="1" x14ac:dyDescent="0.15">
      <c r="A3" t="s">
        <v>61</v>
      </c>
    </row>
    <row r="4" spans="1:22" ht="13.5" customHeight="1" x14ac:dyDescent="0.15"/>
    <row r="5" spans="1:22" ht="13.5" customHeight="1" x14ac:dyDescent="0.15">
      <c r="A5" s="82" t="s">
        <v>79</v>
      </c>
      <c r="B5" s="82"/>
      <c r="C5" s="82"/>
      <c r="D5" s="82"/>
      <c r="E5" s="82"/>
      <c r="F5" s="82"/>
    </row>
    <row r="6" spans="1:22" ht="13.5" customHeight="1" x14ac:dyDescent="0.15">
      <c r="A6" t="s">
        <v>62</v>
      </c>
    </row>
    <row r="7" spans="1:22" ht="13.5" customHeight="1" x14ac:dyDescent="0.15"/>
    <row r="8" spans="1:22" ht="13.5" customHeight="1" x14ac:dyDescent="0.15">
      <c r="A8" t="s">
        <v>63</v>
      </c>
    </row>
    <row r="9" spans="1:22" ht="13.5" customHeight="1" x14ac:dyDescent="0.15">
      <c r="B9" t="s">
        <v>64</v>
      </c>
    </row>
    <row r="10" spans="1:22" ht="13.5" customHeight="1" x14ac:dyDescent="0.15">
      <c r="B10" t="s">
        <v>101</v>
      </c>
    </row>
    <row r="11" spans="1:22" ht="13.5" customHeight="1" x14ac:dyDescent="0.15">
      <c r="B11" t="s">
        <v>65</v>
      </c>
    </row>
    <row r="12" spans="1:22" ht="13.5" customHeight="1" x14ac:dyDescent="0.15">
      <c r="B12" t="s">
        <v>66</v>
      </c>
    </row>
    <row r="13" spans="1:22" ht="13.5" customHeight="1" x14ac:dyDescent="0.15">
      <c r="B13" t="s">
        <v>67</v>
      </c>
    </row>
    <row r="15" spans="1:22" x14ac:dyDescent="0.15">
      <c r="A15" t="s">
        <v>57</v>
      </c>
    </row>
    <row r="16" spans="1:22" x14ac:dyDescent="0.15">
      <c r="B16" t="s">
        <v>68</v>
      </c>
    </row>
    <row r="17" spans="1:4" x14ac:dyDescent="0.15">
      <c r="B17" s="74" t="s">
        <v>106</v>
      </c>
    </row>
    <row r="18" spans="1:4" x14ac:dyDescent="0.15">
      <c r="B18" t="s">
        <v>69</v>
      </c>
    </row>
    <row r="19" spans="1:4" x14ac:dyDescent="0.15">
      <c r="B19" t="s">
        <v>70</v>
      </c>
    </row>
    <row r="20" spans="1:4" x14ac:dyDescent="0.15">
      <c r="B20" t="s">
        <v>107</v>
      </c>
    </row>
    <row r="21" spans="1:4" x14ac:dyDescent="0.15">
      <c r="B21" t="s">
        <v>108</v>
      </c>
    </row>
    <row r="22" spans="1:4" ht="13.5" customHeight="1" x14ac:dyDescent="0.15">
      <c r="B22" t="s">
        <v>59</v>
      </c>
    </row>
    <row r="23" spans="1:4" ht="13.5" customHeight="1" x14ac:dyDescent="0.15">
      <c r="B23" t="s">
        <v>87</v>
      </c>
    </row>
    <row r="24" spans="1:4" x14ac:dyDescent="0.15">
      <c r="B24" t="s">
        <v>83</v>
      </c>
    </row>
    <row r="25" spans="1:4" x14ac:dyDescent="0.15">
      <c r="C25" t="s">
        <v>93</v>
      </c>
      <c r="D25" t="s">
        <v>88</v>
      </c>
    </row>
    <row r="26" spans="1:4" x14ac:dyDescent="0.15">
      <c r="D26" t="s">
        <v>89</v>
      </c>
    </row>
    <row r="27" spans="1:4" x14ac:dyDescent="0.15">
      <c r="B27" t="s">
        <v>84</v>
      </c>
    </row>
    <row r="28" spans="1:4" x14ac:dyDescent="0.15">
      <c r="B28" t="s">
        <v>71</v>
      </c>
    </row>
    <row r="29" spans="1:4" x14ac:dyDescent="0.15">
      <c r="B29" t="s">
        <v>86</v>
      </c>
    </row>
    <row r="31" spans="1:4" x14ac:dyDescent="0.15">
      <c r="A31" t="s">
        <v>72</v>
      </c>
    </row>
    <row r="32" spans="1:4" x14ac:dyDescent="0.15">
      <c r="B32" t="s">
        <v>94</v>
      </c>
    </row>
    <row r="33" spans="1:3" x14ac:dyDescent="0.15">
      <c r="A33" t="s">
        <v>73</v>
      </c>
    </row>
    <row r="34" spans="1:3" x14ac:dyDescent="0.15">
      <c r="A34" t="s">
        <v>74</v>
      </c>
    </row>
    <row r="35" spans="1:3" x14ac:dyDescent="0.15">
      <c r="B35" t="s">
        <v>75</v>
      </c>
    </row>
    <row r="36" spans="1:3" x14ac:dyDescent="0.15">
      <c r="B36" t="s">
        <v>76</v>
      </c>
    </row>
    <row r="38" spans="1:3" x14ac:dyDescent="0.15">
      <c r="C38" t="s">
        <v>97</v>
      </c>
    </row>
    <row r="39" spans="1:3" x14ac:dyDescent="0.15">
      <c r="C39" t="s">
        <v>98</v>
      </c>
    </row>
    <row r="40" spans="1:3" x14ac:dyDescent="0.15">
      <c r="C40" t="s">
        <v>99</v>
      </c>
    </row>
    <row r="41" spans="1:3" x14ac:dyDescent="0.15">
      <c r="C41" t="s">
        <v>100</v>
      </c>
    </row>
    <row r="43" spans="1:3" x14ac:dyDescent="0.15">
      <c r="A43" t="s">
        <v>77</v>
      </c>
    </row>
    <row r="44" spans="1:3" x14ac:dyDescent="0.15">
      <c r="B44" t="s">
        <v>78</v>
      </c>
    </row>
  </sheetData>
  <mergeCells count="1">
    <mergeCell ref="A5:F5"/>
  </mergeCells>
  <phoneticPr fontId="2"/>
  <pageMargins left="0.75" right="0.75" top="1" bottom="1" header="0.3" footer="0.3"/>
  <pageSetup paperSize="9" scale="8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workbookViewId="0">
      <selection activeCell="C21" sqref="C21"/>
    </sheetView>
  </sheetViews>
  <sheetFormatPr defaultColWidth="13" defaultRowHeight="13.5" x14ac:dyDescent="0.15"/>
  <cols>
    <col min="1" max="1" width="13" style="15" customWidth="1"/>
    <col min="2" max="2" width="6" style="15" customWidth="1"/>
    <col min="3" max="16384" width="13" style="15"/>
  </cols>
  <sheetData>
    <row r="1" spans="1:8" x14ac:dyDescent="0.15">
      <c r="A1" s="15" t="s">
        <v>56</v>
      </c>
    </row>
    <row r="3" spans="1:8" x14ac:dyDescent="0.15">
      <c r="A3" s="15" t="s">
        <v>53</v>
      </c>
      <c r="B3" s="15" t="s">
        <v>60</v>
      </c>
    </row>
    <row r="4" spans="1:8" x14ac:dyDescent="0.15">
      <c r="C4" t="s">
        <v>118</v>
      </c>
    </row>
    <row r="5" spans="1:8" x14ac:dyDescent="0.15">
      <c r="C5" s="101" t="s">
        <v>119</v>
      </c>
    </row>
    <row r="7" spans="1:8" x14ac:dyDescent="0.15">
      <c r="A7" s="15" t="s">
        <v>54</v>
      </c>
      <c r="B7" s="15" t="s">
        <v>82</v>
      </c>
    </row>
    <row r="8" spans="1:8" ht="17.100000000000001" customHeight="1" x14ac:dyDescent="0.15">
      <c r="C8" s="83" t="s">
        <v>95</v>
      </c>
      <c r="D8" s="85"/>
      <c r="E8" s="85"/>
      <c r="F8" s="85"/>
      <c r="G8" s="85"/>
      <c r="H8" s="85"/>
    </row>
    <row r="9" spans="1:8" ht="17.100000000000001" customHeight="1" x14ac:dyDescent="0.15">
      <c r="C9" s="83"/>
      <c r="D9" s="85"/>
      <c r="E9" s="85"/>
      <c r="F9" s="85"/>
      <c r="G9" s="85"/>
      <c r="H9" s="85"/>
    </row>
    <row r="10" spans="1:8" ht="17.100000000000001" customHeight="1" x14ac:dyDescent="0.15">
      <c r="C10" s="83"/>
      <c r="D10" s="85"/>
      <c r="E10" s="85"/>
      <c r="F10" s="85"/>
      <c r="G10" s="85"/>
      <c r="H10" s="85"/>
    </row>
    <row r="11" spans="1:8" x14ac:dyDescent="0.15">
      <c r="C11" s="83"/>
      <c r="D11" s="84"/>
      <c r="E11" s="84"/>
      <c r="F11" s="84"/>
      <c r="G11" s="84"/>
      <c r="H11" s="84"/>
    </row>
    <row r="12" spans="1:8" x14ac:dyDescent="0.15">
      <c r="C12"/>
    </row>
    <row r="14" spans="1:8" x14ac:dyDescent="0.15">
      <c r="A14" t="s">
        <v>96</v>
      </c>
    </row>
    <row r="16" spans="1:8" x14ac:dyDescent="0.15">
      <c r="B16" s="15" t="s">
        <v>55</v>
      </c>
    </row>
    <row r="17" spans="1:3" x14ac:dyDescent="0.15">
      <c r="C17" t="s">
        <v>118</v>
      </c>
    </row>
    <row r="18" spans="1:3" x14ac:dyDescent="0.15">
      <c r="C18" s="101" t="s">
        <v>119</v>
      </c>
    </row>
    <row r="20" spans="1:3" x14ac:dyDescent="0.15">
      <c r="A20" s="15" t="s">
        <v>54</v>
      </c>
    </row>
  </sheetData>
  <mergeCells count="4">
    <mergeCell ref="C11:H11"/>
    <mergeCell ref="C8:H8"/>
    <mergeCell ref="C9:H9"/>
    <mergeCell ref="C10:H10"/>
  </mergeCells>
  <phoneticPr fontId="2"/>
  <pageMargins left="0.75" right="0.75" top="1" bottom="1"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48"/>
  <sheetViews>
    <sheetView zoomScaleNormal="100" workbookViewId="0">
      <selection activeCell="C35" sqref="C35"/>
    </sheetView>
  </sheetViews>
  <sheetFormatPr defaultColWidth="13" defaultRowHeight="15.75" customHeight="1" x14ac:dyDescent="0.15"/>
  <cols>
    <col min="1" max="1" width="2.125" style="1" customWidth="1"/>
    <col min="2" max="2" width="30.5" style="1" customWidth="1"/>
    <col min="3" max="3" width="12.875" style="1" customWidth="1"/>
    <col min="4" max="4" width="12.125" style="37" customWidth="1"/>
    <col min="5" max="5" width="28.5" style="1" customWidth="1"/>
    <col min="6" max="6" width="8.875" style="1" customWidth="1"/>
    <col min="7" max="16384" width="13" style="1"/>
  </cols>
  <sheetData>
    <row r="2" spans="2:5" ht="15.75" customHeight="1" x14ac:dyDescent="0.15">
      <c r="B2" s="90" t="s">
        <v>58</v>
      </c>
      <c r="C2" s="90"/>
      <c r="D2" s="90"/>
      <c r="E2" s="90"/>
    </row>
    <row r="3" spans="2:5" ht="15.75" customHeight="1" x14ac:dyDescent="0.15">
      <c r="B3" s="37"/>
      <c r="C3" s="37"/>
      <c r="E3" s="37"/>
    </row>
    <row r="4" spans="2:5" ht="15.75" customHeight="1" x14ac:dyDescent="0.15">
      <c r="B4" s="91" t="s">
        <v>34</v>
      </c>
      <c r="C4" s="91"/>
      <c r="D4" s="91"/>
    </row>
    <row r="5" spans="2:5" ht="15.75" customHeight="1" x14ac:dyDescent="0.15">
      <c r="B5" s="27"/>
      <c r="C5" s="27"/>
      <c r="D5" s="27"/>
    </row>
    <row r="6" spans="2:5" ht="15.75" customHeight="1" x14ac:dyDescent="0.15">
      <c r="B6" s="91" t="s">
        <v>27</v>
      </c>
      <c r="C6" s="91"/>
      <c r="D6" s="19"/>
    </row>
    <row r="7" spans="2:5" ht="15.75" customHeight="1" x14ac:dyDescent="0.15">
      <c r="B7" s="18"/>
      <c r="C7" s="18"/>
      <c r="D7" s="19"/>
    </row>
    <row r="8" spans="2:5" ht="15.75" customHeight="1" x14ac:dyDescent="0.15">
      <c r="B8" s="91" t="s">
        <v>0</v>
      </c>
      <c r="C8" s="91"/>
      <c r="D8" s="91"/>
    </row>
    <row r="9" spans="2:5" ht="15.75" customHeight="1" x14ac:dyDescent="0.15">
      <c r="B9" s="18"/>
      <c r="C9" s="18"/>
      <c r="D9" s="19"/>
    </row>
    <row r="10" spans="2:5" ht="15.75" customHeight="1" x14ac:dyDescent="0.15">
      <c r="E10" s="39" t="s">
        <v>28</v>
      </c>
    </row>
    <row r="11" spans="2:5" ht="15.75" customHeight="1" x14ac:dyDescent="0.15">
      <c r="B11" s="92" t="s">
        <v>1</v>
      </c>
      <c r="C11" s="93"/>
      <c r="D11" s="93"/>
      <c r="E11" s="94"/>
    </row>
    <row r="12" spans="2:5" ht="15.75" customHeight="1" x14ac:dyDescent="0.15">
      <c r="B12" s="40" t="s">
        <v>20</v>
      </c>
      <c r="C12" s="40" t="s">
        <v>22</v>
      </c>
      <c r="D12" s="92" t="s">
        <v>21</v>
      </c>
      <c r="E12" s="94"/>
    </row>
    <row r="13" spans="2:5" ht="15.75" customHeight="1" x14ac:dyDescent="0.15">
      <c r="B13" s="41" t="s">
        <v>81</v>
      </c>
      <c r="C13" s="33">
        <v>0</v>
      </c>
      <c r="D13" s="86"/>
      <c r="E13" s="87"/>
    </row>
    <row r="14" spans="2:5" ht="15.75" customHeight="1" x14ac:dyDescent="0.15">
      <c r="B14" s="42" t="s">
        <v>39</v>
      </c>
      <c r="C14" s="34">
        <v>0</v>
      </c>
      <c r="D14" s="86"/>
      <c r="E14" s="87"/>
    </row>
    <row r="15" spans="2:5" ht="15.75" customHeight="1" thickBot="1" x14ac:dyDescent="0.2">
      <c r="B15" s="43" t="s">
        <v>7</v>
      </c>
      <c r="C15" s="35">
        <v>0</v>
      </c>
      <c r="D15" s="99"/>
      <c r="E15" s="100"/>
    </row>
    <row r="16" spans="2:5" ht="15.75" customHeight="1" thickTop="1" x14ac:dyDescent="0.15">
      <c r="B16" s="40" t="s">
        <v>23</v>
      </c>
      <c r="C16" s="28">
        <f>SUM(C13:C15)</f>
        <v>0</v>
      </c>
      <c r="D16" s="88"/>
      <c r="E16" s="89"/>
    </row>
    <row r="17" spans="2:5" ht="15.75" customHeight="1" x14ac:dyDescent="0.15">
      <c r="B17" s="37"/>
    </row>
    <row r="18" spans="2:5" ht="15.75" customHeight="1" x14ac:dyDescent="0.15">
      <c r="B18" s="98" t="s">
        <v>3</v>
      </c>
      <c r="C18" s="98"/>
      <c r="D18" s="98"/>
      <c r="E18" s="98"/>
    </row>
    <row r="19" spans="2:5" ht="15.75" customHeight="1" x14ac:dyDescent="0.15">
      <c r="B19" s="44" t="s">
        <v>20</v>
      </c>
      <c r="C19" s="44" t="s">
        <v>22</v>
      </c>
      <c r="D19" s="92" t="s">
        <v>21</v>
      </c>
      <c r="E19" s="94"/>
    </row>
    <row r="20" spans="2:5" ht="15.75" customHeight="1" x14ac:dyDescent="0.15">
      <c r="B20" s="45" t="s">
        <v>104</v>
      </c>
      <c r="C20" s="30">
        <f>SUMIF(講師謝金等明細!D:D,"交通費",講師謝金等明細!C:C) + SUMIF(講師謝金等明細!D:D,"宿泊費",講師謝金等明細!C:C)</f>
        <v>0</v>
      </c>
      <c r="D20" s="96"/>
      <c r="E20" s="97"/>
    </row>
    <row r="21" spans="2:5" ht="15.75" customHeight="1" x14ac:dyDescent="0.15">
      <c r="B21" s="45" t="s">
        <v>25</v>
      </c>
      <c r="C21" s="32">
        <f>SUMIF(講師謝金等明細!D:D,"謝金",講師謝金等明細!C:C)</f>
        <v>0</v>
      </c>
      <c r="D21" s="86"/>
      <c r="E21" s="87"/>
    </row>
    <row r="22" spans="2:5" ht="15.75" customHeight="1" x14ac:dyDescent="0.15">
      <c r="B22" s="45" t="s">
        <v>37</v>
      </c>
      <c r="C22" s="30">
        <v>0</v>
      </c>
      <c r="D22" s="86"/>
      <c r="E22" s="87"/>
    </row>
    <row r="23" spans="2:5" ht="15.75" customHeight="1" x14ac:dyDescent="0.15">
      <c r="B23" s="45" t="s">
        <v>4</v>
      </c>
      <c r="C23" s="30">
        <v>0</v>
      </c>
      <c r="D23" s="86"/>
      <c r="E23" s="87"/>
    </row>
    <row r="24" spans="2:5" ht="15.75" customHeight="1" x14ac:dyDescent="0.15">
      <c r="B24" s="45" t="s">
        <v>5</v>
      </c>
      <c r="C24" s="30">
        <v>0</v>
      </c>
      <c r="D24" s="86"/>
      <c r="E24" s="87"/>
    </row>
    <row r="25" spans="2:5" ht="15.75" customHeight="1" x14ac:dyDescent="0.15">
      <c r="B25" s="45" t="s">
        <v>38</v>
      </c>
      <c r="C25" s="30">
        <v>0</v>
      </c>
      <c r="D25" s="86"/>
      <c r="E25" s="87"/>
    </row>
    <row r="26" spans="2:5" ht="15.75" customHeight="1" x14ac:dyDescent="0.15">
      <c r="B26" s="45" t="s">
        <v>6</v>
      </c>
      <c r="C26" s="30">
        <v>0</v>
      </c>
      <c r="D26" s="86"/>
      <c r="E26" s="87"/>
    </row>
    <row r="27" spans="2:5" ht="15.75" customHeight="1" x14ac:dyDescent="0.15">
      <c r="B27" s="46" t="s">
        <v>17</v>
      </c>
      <c r="C27" s="31">
        <v>0</v>
      </c>
      <c r="D27" s="86"/>
      <c r="E27" s="87"/>
    </row>
    <row r="28" spans="2:5" ht="15.75" customHeight="1" x14ac:dyDescent="0.15">
      <c r="B28" s="45" t="s">
        <v>7</v>
      </c>
      <c r="C28" s="30">
        <v>0</v>
      </c>
      <c r="D28" s="86"/>
      <c r="E28" s="87"/>
    </row>
    <row r="29" spans="2:5" ht="15.75" customHeight="1" thickBot="1" x14ac:dyDescent="0.2">
      <c r="B29" s="47"/>
      <c r="C29" s="48"/>
      <c r="D29" s="86"/>
      <c r="E29" s="87"/>
    </row>
    <row r="30" spans="2:5" ht="15.75" customHeight="1" thickTop="1" x14ac:dyDescent="0.15">
      <c r="B30" s="40" t="s">
        <v>24</v>
      </c>
      <c r="C30" s="28">
        <f>SUM(C20:C29)</f>
        <v>0</v>
      </c>
      <c r="D30" s="88"/>
      <c r="E30" s="89"/>
    </row>
    <row r="31" spans="2:5" ht="15.75" customHeight="1" x14ac:dyDescent="0.15">
      <c r="C31" s="36"/>
    </row>
    <row r="32" spans="2:5" ht="15.75" customHeight="1" x14ac:dyDescent="0.15">
      <c r="B32" s="44" t="s">
        <v>9</v>
      </c>
      <c r="C32" s="29">
        <f>+C16-C30</f>
        <v>0</v>
      </c>
      <c r="D32" s="38" t="s">
        <v>35</v>
      </c>
    </row>
    <row r="33" spans="2:7" ht="15.75" customHeight="1" x14ac:dyDescent="0.15">
      <c r="C33" s="36"/>
      <c r="D33" s="38"/>
    </row>
    <row r="34" spans="2:7" ht="15.75" customHeight="1" x14ac:dyDescent="0.15">
      <c r="C34" s="36"/>
      <c r="D34" s="38"/>
    </row>
    <row r="35" spans="2:7" ht="15.75" customHeight="1" x14ac:dyDescent="0.15">
      <c r="B35" s="1" t="s">
        <v>26</v>
      </c>
      <c r="C35" s="36">
        <f>+講師謝金等明細!F15+講師謝金等明細!F27</f>
        <v>0</v>
      </c>
      <c r="D35" s="38" t="s">
        <v>36</v>
      </c>
    </row>
    <row r="36" spans="2:7" ht="15.75" customHeight="1" x14ac:dyDescent="0.15">
      <c r="B36" s="1" t="s">
        <v>40</v>
      </c>
      <c r="C36" s="26"/>
      <c r="D36" s="38" t="s">
        <v>92</v>
      </c>
      <c r="F36" s="49"/>
    </row>
    <row r="37" spans="2:7" ht="15.75" customHeight="1" x14ac:dyDescent="0.15">
      <c r="C37" s="36"/>
      <c r="D37" s="38"/>
      <c r="F37" s="50"/>
      <c r="G37" s="51"/>
    </row>
    <row r="38" spans="2:7" ht="15.75" customHeight="1" x14ac:dyDescent="0.15">
      <c r="F38" s="50"/>
      <c r="G38" s="51"/>
    </row>
    <row r="39" spans="2:7" ht="15.75" customHeight="1" x14ac:dyDescent="0.15">
      <c r="B39" s="1" t="s">
        <v>11</v>
      </c>
      <c r="F39" s="52"/>
    </row>
    <row r="40" spans="2:7" ht="15.75" customHeight="1" x14ac:dyDescent="0.15">
      <c r="D40" s="39" t="s">
        <v>14</v>
      </c>
      <c r="E40" s="18" t="s">
        <v>102</v>
      </c>
      <c r="F40" s="49"/>
    </row>
    <row r="41" spans="2:7" ht="15.75" customHeight="1" x14ac:dyDescent="0.15">
      <c r="B41" s="39"/>
      <c r="D41" s="39" t="s">
        <v>12</v>
      </c>
      <c r="E41" s="18" t="s">
        <v>13</v>
      </c>
    </row>
    <row r="42" spans="2:7" ht="15.75" customHeight="1" x14ac:dyDescent="0.15">
      <c r="D42" s="39" t="s">
        <v>18</v>
      </c>
      <c r="E42" s="18"/>
    </row>
    <row r="44" spans="2:7" ht="15.75" customHeight="1" x14ac:dyDescent="0.15">
      <c r="D44" s="39" t="s">
        <v>15</v>
      </c>
      <c r="E44" s="1" t="s">
        <v>102</v>
      </c>
      <c r="F44" s="49"/>
    </row>
    <row r="45" spans="2:7" ht="15.75" customHeight="1" x14ac:dyDescent="0.15">
      <c r="D45" s="39" t="s">
        <v>19</v>
      </c>
    </row>
    <row r="48" spans="2:7" ht="15.75" customHeight="1" x14ac:dyDescent="0.15">
      <c r="B48" s="95" t="s">
        <v>33</v>
      </c>
      <c r="C48" s="95"/>
      <c r="D48" s="95"/>
      <c r="E48" s="95"/>
    </row>
  </sheetData>
  <sheetProtection insertRows="0"/>
  <mergeCells count="24">
    <mergeCell ref="D24:E24"/>
    <mergeCell ref="D13:E13"/>
    <mergeCell ref="D14:E14"/>
    <mergeCell ref="B48:E48"/>
    <mergeCell ref="D30:E30"/>
    <mergeCell ref="D25:E25"/>
    <mergeCell ref="D19:E19"/>
    <mergeCell ref="D20:E20"/>
    <mergeCell ref="B18:E18"/>
    <mergeCell ref="D28:E28"/>
    <mergeCell ref="D29:E29"/>
    <mergeCell ref="D15:E15"/>
    <mergeCell ref="D26:E26"/>
    <mergeCell ref="D27:E27"/>
    <mergeCell ref="D23:E23"/>
    <mergeCell ref="D22:E22"/>
    <mergeCell ref="D21:E21"/>
    <mergeCell ref="D16:E16"/>
    <mergeCell ref="B2:E2"/>
    <mergeCell ref="B6:C6"/>
    <mergeCell ref="B4:D4"/>
    <mergeCell ref="B8:D8"/>
    <mergeCell ref="B11:E11"/>
    <mergeCell ref="D12:E12"/>
  </mergeCells>
  <phoneticPr fontId="2"/>
  <pageMargins left="0.75" right="0.75" top="1" bottom="1" header="0.51200000000000001" footer="0.51200000000000001"/>
  <pageSetup paperSize="9" scale="97" orientation="portrait"/>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29"/>
  <sheetViews>
    <sheetView zoomScaleNormal="100" workbookViewId="0">
      <selection activeCell="H10" sqref="H10"/>
    </sheetView>
  </sheetViews>
  <sheetFormatPr defaultColWidth="13" defaultRowHeight="12.75" x14ac:dyDescent="0.15"/>
  <cols>
    <col min="1" max="1" width="2.625" style="1" customWidth="1"/>
    <col min="2" max="2" width="15.5" style="1" customWidth="1"/>
    <col min="3" max="3" width="11.5" style="1" customWidth="1"/>
    <col min="4" max="4" width="11.5" style="37" customWidth="1"/>
    <col min="5" max="5" width="14.125" style="1" customWidth="1"/>
    <col min="6" max="6" width="13.125" style="1" customWidth="1"/>
    <col min="7" max="7" width="8.875" style="1" customWidth="1"/>
    <col min="8" max="8" width="46.875" style="1" customWidth="1"/>
    <col min="9" max="9" width="13.625" style="1" customWidth="1"/>
    <col min="10" max="16384" width="13" style="1"/>
  </cols>
  <sheetData>
    <row r="2" spans="1:9" x14ac:dyDescent="0.15">
      <c r="B2" s="90" t="s">
        <v>16</v>
      </c>
      <c r="C2" s="90"/>
      <c r="D2" s="90"/>
      <c r="E2" s="90"/>
      <c r="F2" s="90"/>
      <c r="G2" s="90"/>
      <c r="H2" s="90"/>
      <c r="I2" s="90"/>
    </row>
    <row r="3" spans="1:9" x14ac:dyDescent="0.15">
      <c r="B3" s="1" t="s">
        <v>51</v>
      </c>
    </row>
    <row r="4" spans="1:9" ht="45.75" customHeight="1" x14ac:dyDescent="0.15">
      <c r="A4" s="53"/>
      <c r="B4" s="44" t="s">
        <v>29</v>
      </c>
      <c r="C4" s="44" t="s">
        <v>90</v>
      </c>
      <c r="D4" s="44" t="s">
        <v>105</v>
      </c>
      <c r="E4" s="54" t="s">
        <v>31</v>
      </c>
      <c r="F4" s="54" t="s">
        <v>32</v>
      </c>
      <c r="G4" s="44" t="s">
        <v>30</v>
      </c>
      <c r="H4" s="44" t="s">
        <v>10</v>
      </c>
      <c r="I4" s="44" t="s">
        <v>41</v>
      </c>
    </row>
    <row r="5" spans="1:9" ht="20.100000000000001" customHeight="1" x14ac:dyDescent="0.15">
      <c r="A5" s="55">
        <v>1</v>
      </c>
      <c r="B5" s="20"/>
      <c r="C5" s="75"/>
      <c r="D5" s="76"/>
      <c r="E5" s="78">
        <f t="shared" ref="E5:E14" si="0">ROUNDDOWN(C5/0.8979,0)</f>
        <v>0</v>
      </c>
      <c r="F5" s="78">
        <f>ROUNDDOWN(E5*0.1021,0)</f>
        <v>0</v>
      </c>
      <c r="G5" s="20"/>
      <c r="H5" s="20"/>
      <c r="I5" s="20"/>
    </row>
    <row r="6" spans="1:9" ht="20.100000000000001" customHeight="1" x14ac:dyDescent="0.15">
      <c r="A6" s="56">
        <v>2</v>
      </c>
      <c r="B6" s="22"/>
      <c r="C6" s="77"/>
      <c r="D6" s="76"/>
      <c r="E6" s="78">
        <f t="shared" si="0"/>
        <v>0</v>
      </c>
      <c r="F6" s="78">
        <f t="shared" ref="F6:F14" si="1">ROUNDDOWN(E6*0.1021,0)</f>
        <v>0</v>
      </c>
      <c r="G6" s="22"/>
      <c r="H6" s="22"/>
      <c r="I6" s="22"/>
    </row>
    <row r="7" spans="1:9" ht="20.100000000000001" customHeight="1" x14ac:dyDescent="0.15">
      <c r="A7" s="56">
        <v>3</v>
      </c>
      <c r="B7" s="22"/>
      <c r="C7" s="77"/>
      <c r="D7" s="76"/>
      <c r="E7" s="78">
        <f t="shared" si="0"/>
        <v>0</v>
      </c>
      <c r="F7" s="78">
        <f t="shared" si="1"/>
        <v>0</v>
      </c>
      <c r="G7" s="22"/>
      <c r="H7" s="22"/>
      <c r="I7" s="22"/>
    </row>
    <row r="8" spans="1:9" ht="20.100000000000001" customHeight="1" x14ac:dyDescent="0.15">
      <c r="A8" s="56">
        <v>4</v>
      </c>
      <c r="B8" s="22"/>
      <c r="C8" s="77"/>
      <c r="D8" s="76"/>
      <c r="E8" s="78">
        <f t="shared" si="0"/>
        <v>0</v>
      </c>
      <c r="F8" s="78">
        <f t="shared" si="1"/>
        <v>0</v>
      </c>
      <c r="G8" s="22"/>
      <c r="H8" s="22"/>
      <c r="I8" s="22"/>
    </row>
    <row r="9" spans="1:9" ht="20.100000000000001" customHeight="1" x14ac:dyDescent="0.15">
      <c r="A9" s="56">
        <v>5</v>
      </c>
      <c r="B9" s="22"/>
      <c r="C9" s="77"/>
      <c r="D9" s="76"/>
      <c r="E9" s="78">
        <f t="shared" si="0"/>
        <v>0</v>
      </c>
      <c r="F9" s="78">
        <f>ROUNDDOWN(E9*0.1021,0)</f>
        <v>0</v>
      </c>
      <c r="G9" s="22"/>
      <c r="H9" s="22"/>
      <c r="I9" s="22"/>
    </row>
    <row r="10" spans="1:9" ht="20.100000000000001" customHeight="1" x14ac:dyDescent="0.15">
      <c r="A10" s="56">
        <v>6</v>
      </c>
      <c r="B10" s="22"/>
      <c r="C10" s="23"/>
      <c r="D10" s="71"/>
      <c r="E10" s="78">
        <f t="shared" si="0"/>
        <v>0</v>
      </c>
      <c r="F10" s="78">
        <f t="shared" si="1"/>
        <v>0</v>
      </c>
      <c r="G10" s="22"/>
      <c r="H10" s="22"/>
      <c r="I10" s="22"/>
    </row>
    <row r="11" spans="1:9" ht="20.100000000000001" customHeight="1" x14ac:dyDescent="0.15">
      <c r="A11" s="56">
        <v>7</v>
      </c>
      <c r="B11" s="22"/>
      <c r="C11" s="23"/>
      <c r="D11" s="71"/>
      <c r="E11" s="78">
        <f t="shared" si="0"/>
        <v>0</v>
      </c>
      <c r="F11" s="78">
        <f t="shared" si="1"/>
        <v>0</v>
      </c>
      <c r="G11" s="22"/>
      <c r="H11" s="22"/>
      <c r="I11" s="22"/>
    </row>
    <row r="12" spans="1:9" ht="20.100000000000001" customHeight="1" x14ac:dyDescent="0.15">
      <c r="A12" s="56">
        <v>8</v>
      </c>
      <c r="B12" s="22"/>
      <c r="C12" s="23"/>
      <c r="D12" s="71"/>
      <c r="E12" s="78">
        <f t="shared" si="0"/>
        <v>0</v>
      </c>
      <c r="F12" s="78">
        <f t="shared" si="1"/>
        <v>0</v>
      </c>
      <c r="G12" s="22"/>
      <c r="H12" s="22"/>
      <c r="I12" s="22"/>
    </row>
    <row r="13" spans="1:9" ht="20.100000000000001" customHeight="1" x14ac:dyDescent="0.15">
      <c r="A13" s="56">
        <v>9</v>
      </c>
      <c r="B13" s="22"/>
      <c r="C13" s="23"/>
      <c r="D13" s="71"/>
      <c r="E13" s="78">
        <f t="shared" si="0"/>
        <v>0</v>
      </c>
      <c r="F13" s="78">
        <f t="shared" si="1"/>
        <v>0</v>
      </c>
      <c r="G13" s="22"/>
      <c r="H13" s="22"/>
      <c r="I13" s="22"/>
    </row>
    <row r="14" spans="1:9" ht="20.100000000000001" customHeight="1" x14ac:dyDescent="0.15">
      <c r="A14" s="57">
        <v>10</v>
      </c>
      <c r="B14" s="24"/>
      <c r="C14" s="25"/>
      <c r="D14" s="72"/>
      <c r="E14" s="79">
        <f t="shared" si="0"/>
        <v>0</v>
      </c>
      <c r="F14" s="78">
        <f t="shared" si="1"/>
        <v>0</v>
      </c>
      <c r="G14" s="24"/>
      <c r="H14" s="24"/>
      <c r="I14" s="24"/>
    </row>
    <row r="15" spans="1:9" ht="19.5" customHeight="1" x14ac:dyDescent="0.15">
      <c r="A15" s="58"/>
      <c r="B15" s="40" t="s">
        <v>8</v>
      </c>
      <c r="C15" s="28">
        <f>SUM(C5:C14)</f>
        <v>0</v>
      </c>
      <c r="D15" s="73"/>
      <c r="E15" s="80">
        <f>SUM(E5:E14)</f>
        <v>0</v>
      </c>
      <c r="F15" s="81">
        <f>SUM(F5:F14)</f>
        <v>0</v>
      </c>
      <c r="G15" s="58"/>
      <c r="H15" s="58"/>
      <c r="I15" s="58"/>
    </row>
    <row r="16" spans="1:9" x14ac:dyDescent="0.15">
      <c r="B16" s="37"/>
      <c r="C16" s="59"/>
      <c r="D16" s="59"/>
      <c r="E16" s="59"/>
      <c r="F16" s="59"/>
      <c r="G16" s="37"/>
    </row>
    <row r="17" spans="1:9" x14ac:dyDescent="0.15">
      <c r="B17" s="1" t="s">
        <v>91</v>
      </c>
    </row>
    <row r="18" spans="1:9" ht="19.5" customHeight="1" x14ac:dyDescent="0.15">
      <c r="B18" s="1" t="s">
        <v>85</v>
      </c>
    </row>
    <row r="19" spans="1:9" ht="19.5" customHeight="1" x14ac:dyDescent="0.15">
      <c r="B19" s="38"/>
      <c r="C19" s="38"/>
      <c r="E19" s="38"/>
      <c r="F19" s="38"/>
      <c r="G19" s="38"/>
      <c r="H19" s="38"/>
      <c r="I19" s="38"/>
    </row>
    <row r="20" spans="1:9" x14ac:dyDescent="0.15">
      <c r="B20" s="1" t="s">
        <v>52</v>
      </c>
    </row>
    <row r="21" spans="1:9" ht="45.75" customHeight="1" x14ac:dyDescent="0.15">
      <c r="A21" s="53"/>
      <c r="B21" s="44" t="s">
        <v>29</v>
      </c>
      <c r="C21" s="44" t="s">
        <v>90</v>
      </c>
      <c r="D21" s="44" t="s">
        <v>105</v>
      </c>
      <c r="E21" s="54" t="s">
        <v>31</v>
      </c>
      <c r="F21" s="54" t="s">
        <v>32</v>
      </c>
      <c r="G21" s="44" t="s">
        <v>30</v>
      </c>
      <c r="H21" s="44" t="s">
        <v>10</v>
      </c>
      <c r="I21" s="44" t="s">
        <v>41</v>
      </c>
    </row>
    <row r="22" spans="1:9" ht="20.100000000000001" customHeight="1" x14ac:dyDescent="0.15">
      <c r="A22" s="55">
        <v>1</v>
      </c>
      <c r="B22" s="20"/>
      <c r="C22" s="21"/>
      <c r="D22" s="71"/>
      <c r="E22" s="78">
        <f>ROUNDDOWN(C22/0.7958,0)</f>
        <v>0</v>
      </c>
      <c r="F22" s="78">
        <f>ROUNDDOWN(E22*0.2042,0)</f>
        <v>0</v>
      </c>
      <c r="G22" s="20"/>
      <c r="H22" s="20"/>
      <c r="I22" s="20"/>
    </row>
    <row r="23" spans="1:9" ht="20.100000000000001" customHeight="1" x14ac:dyDescent="0.15">
      <c r="A23" s="56">
        <v>2</v>
      </c>
      <c r="B23" s="22"/>
      <c r="C23" s="23"/>
      <c r="D23" s="71"/>
      <c r="E23" s="78">
        <f>ROUNDDOWN(C23/0.7958,0)</f>
        <v>0</v>
      </c>
      <c r="F23" s="78">
        <f>ROUNDDOWN(E23*0.2042,0)</f>
        <v>0</v>
      </c>
      <c r="G23" s="22"/>
      <c r="H23" s="22"/>
      <c r="I23" s="22"/>
    </row>
    <row r="24" spans="1:9" ht="20.100000000000001" customHeight="1" x14ac:dyDescent="0.15">
      <c r="A24" s="56">
        <v>3</v>
      </c>
      <c r="B24" s="22"/>
      <c r="C24" s="23"/>
      <c r="D24" s="71"/>
      <c r="E24" s="78">
        <f>ROUNDDOWN(C24/0.7958,0)</f>
        <v>0</v>
      </c>
      <c r="F24" s="78">
        <f>ROUNDDOWN(E24*0.2042,0)</f>
        <v>0</v>
      </c>
      <c r="G24" s="22"/>
      <c r="H24" s="22"/>
      <c r="I24" s="22"/>
    </row>
    <row r="25" spans="1:9" ht="20.100000000000001" customHeight="1" x14ac:dyDescent="0.15">
      <c r="A25" s="56">
        <v>4</v>
      </c>
      <c r="B25" s="22"/>
      <c r="C25" s="23"/>
      <c r="D25" s="71"/>
      <c r="E25" s="78">
        <f>ROUNDDOWN(C25/0.7958,0)</f>
        <v>0</v>
      </c>
      <c r="F25" s="78">
        <f>ROUNDDOWN(E25*0.2042,0)</f>
        <v>0</v>
      </c>
      <c r="G25" s="22"/>
      <c r="H25" s="22"/>
      <c r="I25" s="22"/>
    </row>
    <row r="26" spans="1:9" ht="20.100000000000001" customHeight="1" x14ac:dyDescent="0.15">
      <c r="A26" s="57">
        <v>5</v>
      </c>
      <c r="B26" s="24"/>
      <c r="C26" s="25"/>
      <c r="D26" s="72"/>
      <c r="E26" s="79">
        <f>ROUNDDOWN(C26/0.7958,0)</f>
        <v>0</v>
      </c>
      <c r="F26" s="78">
        <f>ROUNDDOWN(E26*0.2042,0)</f>
        <v>0</v>
      </c>
      <c r="G26" s="24"/>
      <c r="H26" s="24"/>
      <c r="I26" s="24"/>
    </row>
    <row r="27" spans="1:9" ht="19.5" customHeight="1" x14ac:dyDescent="0.15">
      <c r="A27" s="58"/>
      <c r="B27" s="40" t="s">
        <v>8</v>
      </c>
      <c r="C27" s="28">
        <f>SUM(C22:C26)</f>
        <v>0</v>
      </c>
      <c r="D27" s="73"/>
      <c r="E27" s="80">
        <f>SUM(E22:E26)</f>
        <v>0</v>
      </c>
      <c r="F27" s="81">
        <f>SUM(F22:F26)</f>
        <v>0</v>
      </c>
      <c r="G27" s="58"/>
      <c r="H27" s="58"/>
      <c r="I27" s="58"/>
    </row>
    <row r="29" spans="1:9" x14ac:dyDescent="0.15">
      <c r="B29" s="1" t="s">
        <v>91</v>
      </c>
    </row>
  </sheetData>
  <sheetProtection insertRows="0"/>
  <mergeCells count="1">
    <mergeCell ref="B2:I2"/>
  </mergeCells>
  <phoneticPr fontId="2"/>
  <dataValidations count="1">
    <dataValidation type="list" allowBlank="1" showInputMessage="1" showErrorMessage="1" sqref="D5:D14 D22:D26" xr:uid="{51063FF8-72C4-423B-AF51-158A07B75C68}">
      <formula1>"謝金,交通費,宿泊費"</formula1>
    </dataValidation>
  </dataValidations>
  <pageMargins left="0.75" right="0.75" top="1" bottom="1" header="0.51200000000000001" footer="0.51200000000000001"/>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C0C9-0295-4402-B30B-6BBAE6C1D1B2}">
  <dimension ref="A2:I29"/>
  <sheetViews>
    <sheetView zoomScaleNormal="100" workbookViewId="0">
      <selection activeCell="C10" sqref="C10"/>
    </sheetView>
  </sheetViews>
  <sheetFormatPr defaultColWidth="13" defaultRowHeight="12.75" x14ac:dyDescent="0.15"/>
  <cols>
    <col min="1" max="1" width="2.625" style="1" customWidth="1"/>
    <col min="2" max="2" width="15.5" style="1" customWidth="1"/>
    <col min="3" max="3" width="11.5" style="1" customWidth="1"/>
    <col min="4" max="4" width="11.5" style="37" customWidth="1"/>
    <col min="5" max="5" width="14.125" style="1" customWidth="1"/>
    <col min="6" max="6" width="13.125" style="1" customWidth="1"/>
    <col min="7" max="7" width="8.875" style="1" customWidth="1"/>
    <col min="8" max="8" width="46.875" style="1" customWidth="1"/>
    <col min="9" max="9" width="13.625" style="1" customWidth="1"/>
    <col min="10" max="16384" width="13" style="1"/>
  </cols>
  <sheetData>
    <row r="2" spans="1:9" x14ac:dyDescent="0.15">
      <c r="B2" s="90" t="s">
        <v>16</v>
      </c>
      <c r="C2" s="90"/>
      <c r="D2" s="90"/>
      <c r="E2" s="90"/>
      <c r="F2" s="90"/>
      <c r="G2" s="90"/>
      <c r="H2" s="90"/>
      <c r="I2" s="90"/>
    </row>
    <row r="3" spans="1:9" x14ac:dyDescent="0.15">
      <c r="B3" s="1" t="s">
        <v>51</v>
      </c>
    </row>
    <row r="4" spans="1:9" ht="45.75" customHeight="1" x14ac:dyDescent="0.15">
      <c r="A4" s="53"/>
      <c r="B4" s="44" t="s">
        <v>29</v>
      </c>
      <c r="C4" s="44" t="s">
        <v>90</v>
      </c>
      <c r="D4" s="44" t="s">
        <v>105</v>
      </c>
      <c r="E4" s="54" t="s">
        <v>31</v>
      </c>
      <c r="F4" s="54" t="s">
        <v>32</v>
      </c>
      <c r="G4" s="44" t="s">
        <v>30</v>
      </c>
      <c r="H4" s="44" t="s">
        <v>10</v>
      </c>
      <c r="I4" s="44" t="s">
        <v>41</v>
      </c>
    </row>
    <row r="5" spans="1:9" ht="20.100000000000001" customHeight="1" x14ac:dyDescent="0.15">
      <c r="A5" s="55">
        <v>1</v>
      </c>
      <c r="B5" s="20" t="s">
        <v>112</v>
      </c>
      <c r="C5" s="21">
        <v>10000</v>
      </c>
      <c r="D5" s="71" t="s">
        <v>109</v>
      </c>
      <c r="E5" s="78">
        <f t="shared" ref="E5:E14" si="0">ROUNDDOWN(C5/0.8979,0)</f>
        <v>11137</v>
      </c>
      <c r="F5" s="78">
        <f>ROUNDDOWN(E5*0.1021,0)</f>
        <v>1137</v>
      </c>
      <c r="G5" s="20" t="s">
        <v>114</v>
      </c>
      <c r="H5" s="20" t="s">
        <v>115</v>
      </c>
      <c r="I5" s="20"/>
    </row>
    <row r="6" spans="1:9" ht="20.100000000000001" customHeight="1" x14ac:dyDescent="0.15">
      <c r="A6" s="56">
        <v>2</v>
      </c>
      <c r="B6" s="20" t="s">
        <v>112</v>
      </c>
      <c r="C6" s="23">
        <v>4950</v>
      </c>
      <c r="D6" s="71" t="s">
        <v>110</v>
      </c>
      <c r="E6" s="78">
        <f t="shared" si="0"/>
        <v>5512</v>
      </c>
      <c r="F6" s="78">
        <f t="shared" ref="F6:F14" si="1">ROUNDDOWN(E6*0.1021,0)</f>
        <v>562</v>
      </c>
      <c r="G6" s="22"/>
      <c r="H6" s="22"/>
      <c r="I6" s="22"/>
    </row>
    <row r="7" spans="1:9" ht="20.100000000000001" customHeight="1" x14ac:dyDescent="0.15">
      <c r="A7" s="56">
        <v>3</v>
      </c>
      <c r="B7" s="20" t="s">
        <v>112</v>
      </c>
      <c r="C7" s="23">
        <v>12000</v>
      </c>
      <c r="D7" s="71" t="s">
        <v>111</v>
      </c>
      <c r="E7" s="78">
        <f t="shared" si="0"/>
        <v>13364</v>
      </c>
      <c r="F7" s="78">
        <f t="shared" si="1"/>
        <v>1364</v>
      </c>
      <c r="G7" s="22"/>
      <c r="H7" s="22"/>
      <c r="I7" s="22"/>
    </row>
    <row r="8" spans="1:9" ht="20.100000000000001" customHeight="1" x14ac:dyDescent="0.15">
      <c r="A8" s="56">
        <v>4</v>
      </c>
      <c r="B8" s="22" t="s">
        <v>113</v>
      </c>
      <c r="C8" s="23">
        <v>10000</v>
      </c>
      <c r="D8" s="71" t="s">
        <v>109</v>
      </c>
      <c r="E8" s="78">
        <f t="shared" si="0"/>
        <v>11137</v>
      </c>
      <c r="F8" s="78">
        <f t="shared" si="1"/>
        <v>1137</v>
      </c>
      <c r="G8" s="20" t="s">
        <v>116</v>
      </c>
      <c r="H8" s="20" t="s">
        <v>117</v>
      </c>
      <c r="I8" s="22"/>
    </row>
    <row r="9" spans="1:9" ht="20.100000000000001" customHeight="1" x14ac:dyDescent="0.15">
      <c r="A9" s="56">
        <v>5</v>
      </c>
      <c r="B9" s="22" t="s">
        <v>113</v>
      </c>
      <c r="C9" s="23">
        <v>650</v>
      </c>
      <c r="D9" s="71" t="s">
        <v>110</v>
      </c>
      <c r="E9" s="78">
        <f t="shared" si="0"/>
        <v>723</v>
      </c>
      <c r="F9" s="78">
        <f>ROUNDDOWN(E9*0.1021,0)</f>
        <v>73</v>
      </c>
      <c r="G9" s="22"/>
      <c r="H9" s="22"/>
      <c r="I9" s="22"/>
    </row>
    <row r="10" spans="1:9" ht="20.100000000000001" customHeight="1" x14ac:dyDescent="0.15">
      <c r="A10" s="56">
        <v>6</v>
      </c>
      <c r="B10" s="22"/>
      <c r="C10" s="23"/>
      <c r="D10" s="71"/>
      <c r="E10" s="78">
        <f t="shared" si="0"/>
        <v>0</v>
      </c>
      <c r="F10" s="78">
        <f t="shared" si="1"/>
        <v>0</v>
      </c>
      <c r="G10" s="22"/>
      <c r="H10" s="22"/>
      <c r="I10" s="22"/>
    </row>
    <row r="11" spans="1:9" ht="20.100000000000001" customHeight="1" x14ac:dyDescent="0.15">
      <c r="A11" s="56">
        <v>7</v>
      </c>
      <c r="B11" s="22"/>
      <c r="C11" s="23"/>
      <c r="D11" s="71"/>
      <c r="E11" s="78">
        <f t="shared" si="0"/>
        <v>0</v>
      </c>
      <c r="F11" s="78">
        <f t="shared" si="1"/>
        <v>0</v>
      </c>
      <c r="G11" s="22"/>
      <c r="H11" s="22"/>
      <c r="I11" s="22"/>
    </row>
    <row r="12" spans="1:9" ht="20.100000000000001" customHeight="1" x14ac:dyDescent="0.15">
      <c r="A12" s="56">
        <v>8</v>
      </c>
      <c r="B12" s="22"/>
      <c r="C12" s="23"/>
      <c r="D12" s="71"/>
      <c r="E12" s="78">
        <f t="shared" si="0"/>
        <v>0</v>
      </c>
      <c r="F12" s="78">
        <f t="shared" si="1"/>
        <v>0</v>
      </c>
      <c r="G12" s="22"/>
      <c r="H12" s="22"/>
      <c r="I12" s="22"/>
    </row>
    <row r="13" spans="1:9" ht="20.100000000000001" customHeight="1" x14ac:dyDescent="0.15">
      <c r="A13" s="56">
        <v>9</v>
      </c>
      <c r="B13" s="22"/>
      <c r="C13" s="23"/>
      <c r="D13" s="71"/>
      <c r="E13" s="78">
        <f t="shared" si="0"/>
        <v>0</v>
      </c>
      <c r="F13" s="78">
        <f t="shared" si="1"/>
        <v>0</v>
      </c>
      <c r="G13" s="22"/>
      <c r="H13" s="22"/>
      <c r="I13" s="22"/>
    </row>
    <row r="14" spans="1:9" ht="20.100000000000001" customHeight="1" x14ac:dyDescent="0.15">
      <c r="A14" s="57">
        <v>10</v>
      </c>
      <c r="B14" s="24"/>
      <c r="C14" s="25"/>
      <c r="D14" s="72"/>
      <c r="E14" s="79">
        <f t="shared" si="0"/>
        <v>0</v>
      </c>
      <c r="F14" s="78">
        <f t="shared" si="1"/>
        <v>0</v>
      </c>
      <c r="G14" s="24"/>
      <c r="H14" s="24"/>
      <c r="I14" s="24"/>
    </row>
    <row r="15" spans="1:9" ht="19.5" customHeight="1" x14ac:dyDescent="0.15">
      <c r="A15" s="58"/>
      <c r="B15" s="40" t="s">
        <v>8</v>
      </c>
      <c r="C15" s="28">
        <f>SUM(C5:C14)</f>
        <v>37600</v>
      </c>
      <c r="D15" s="73"/>
      <c r="E15" s="80">
        <f>SUM(E5:E14)</f>
        <v>41873</v>
      </c>
      <c r="F15" s="81">
        <f>SUM(F5:F14)</f>
        <v>4273</v>
      </c>
      <c r="G15" s="58"/>
      <c r="H15" s="58"/>
      <c r="I15" s="58"/>
    </row>
    <row r="16" spans="1:9" x14ac:dyDescent="0.15">
      <c r="B16" s="37"/>
      <c r="C16" s="59"/>
      <c r="D16" s="59"/>
      <c r="E16" s="59"/>
      <c r="F16" s="59"/>
      <c r="G16" s="37"/>
    </row>
    <row r="17" spans="1:9" x14ac:dyDescent="0.15">
      <c r="B17" s="1" t="s">
        <v>91</v>
      </c>
    </row>
    <row r="18" spans="1:9" ht="19.5" customHeight="1" x14ac:dyDescent="0.15">
      <c r="B18" s="1" t="s">
        <v>85</v>
      </c>
    </row>
    <row r="19" spans="1:9" ht="19.5" customHeight="1" x14ac:dyDescent="0.15">
      <c r="B19" s="38"/>
      <c r="C19" s="38"/>
      <c r="E19" s="38"/>
      <c r="F19" s="38"/>
      <c r="G19" s="38"/>
      <c r="H19" s="38"/>
      <c r="I19" s="38"/>
    </row>
    <row r="20" spans="1:9" x14ac:dyDescent="0.15">
      <c r="B20" s="1" t="s">
        <v>52</v>
      </c>
    </row>
    <row r="21" spans="1:9" ht="45.75" customHeight="1" x14ac:dyDescent="0.15">
      <c r="A21" s="53"/>
      <c r="B21" s="44" t="s">
        <v>29</v>
      </c>
      <c r="C21" s="44" t="s">
        <v>90</v>
      </c>
      <c r="D21" s="44" t="s">
        <v>105</v>
      </c>
      <c r="E21" s="54" t="s">
        <v>31</v>
      </c>
      <c r="F21" s="54" t="s">
        <v>32</v>
      </c>
      <c r="G21" s="44" t="s">
        <v>30</v>
      </c>
      <c r="H21" s="44" t="s">
        <v>10</v>
      </c>
      <c r="I21" s="44" t="s">
        <v>41</v>
      </c>
    </row>
    <row r="22" spans="1:9" ht="20.100000000000001" customHeight="1" x14ac:dyDescent="0.15">
      <c r="A22" s="55">
        <v>1</v>
      </c>
      <c r="B22" s="20"/>
      <c r="C22" s="21"/>
      <c r="D22" s="71"/>
      <c r="E22" s="78">
        <f>ROUNDDOWN(C22/0.7958,0)</f>
        <v>0</v>
      </c>
      <c r="F22" s="78">
        <f>ROUNDDOWN(E22*0.2042,0)</f>
        <v>0</v>
      </c>
      <c r="G22" s="20"/>
      <c r="H22" s="20"/>
      <c r="I22" s="20"/>
    </row>
    <row r="23" spans="1:9" ht="20.100000000000001" customHeight="1" x14ac:dyDescent="0.15">
      <c r="A23" s="56">
        <v>2</v>
      </c>
      <c r="B23" s="22"/>
      <c r="C23" s="23"/>
      <c r="D23" s="71"/>
      <c r="E23" s="78">
        <f>ROUNDDOWN(C23/0.7958,0)</f>
        <v>0</v>
      </c>
      <c r="F23" s="78">
        <f>ROUNDDOWN(E23*0.2042,0)</f>
        <v>0</v>
      </c>
      <c r="G23" s="22"/>
      <c r="H23" s="22"/>
      <c r="I23" s="22"/>
    </row>
    <row r="24" spans="1:9" ht="20.100000000000001" customHeight="1" x14ac:dyDescent="0.15">
      <c r="A24" s="56">
        <v>3</v>
      </c>
      <c r="B24" s="22"/>
      <c r="C24" s="23"/>
      <c r="D24" s="71"/>
      <c r="E24" s="78">
        <f>ROUNDDOWN(C24/0.7958,0)</f>
        <v>0</v>
      </c>
      <c r="F24" s="78">
        <f>ROUNDDOWN(E24*0.2042,0)</f>
        <v>0</v>
      </c>
      <c r="G24" s="22"/>
      <c r="H24" s="22"/>
      <c r="I24" s="22"/>
    </row>
    <row r="25" spans="1:9" ht="20.100000000000001" customHeight="1" x14ac:dyDescent="0.15">
      <c r="A25" s="56">
        <v>4</v>
      </c>
      <c r="B25" s="22"/>
      <c r="C25" s="23"/>
      <c r="D25" s="71"/>
      <c r="E25" s="78">
        <f>ROUNDDOWN(C25/0.7958,0)</f>
        <v>0</v>
      </c>
      <c r="F25" s="78">
        <f>ROUNDDOWN(E25*0.2042,0)</f>
        <v>0</v>
      </c>
      <c r="G25" s="22"/>
      <c r="H25" s="22"/>
      <c r="I25" s="22"/>
    </row>
    <row r="26" spans="1:9" ht="20.100000000000001" customHeight="1" x14ac:dyDescent="0.15">
      <c r="A26" s="57">
        <v>5</v>
      </c>
      <c r="B26" s="24"/>
      <c r="C26" s="25"/>
      <c r="D26" s="72"/>
      <c r="E26" s="79">
        <f>ROUNDDOWN(C26/0.7958,0)</f>
        <v>0</v>
      </c>
      <c r="F26" s="78">
        <f>ROUNDDOWN(E26*0.2042,0)</f>
        <v>0</v>
      </c>
      <c r="G26" s="24"/>
      <c r="H26" s="24"/>
      <c r="I26" s="24"/>
    </row>
    <row r="27" spans="1:9" ht="19.5" customHeight="1" x14ac:dyDescent="0.15">
      <c r="A27" s="58"/>
      <c r="B27" s="40" t="s">
        <v>8</v>
      </c>
      <c r="C27" s="28">
        <f>SUM(C22:C26)</f>
        <v>0</v>
      </c>
      <c r="D27" s="73"/>
      <c r="E27" s="80">
        <f>SUM(E22:E26)</f>
        <v>0</v>
      </c>
      <c r="F27" s="81">
        <f>SUM(F22:F26)</f>
        <v>0</v>
      </c>
      <c r="G27" s="58"/>
      <c r="H27" s="58"/>
      <c r="I27" s="58"/>
    </row>
    <row r="29" spans="1:9" x14ac:dyDescent="0.15">
      <c r="B29" s="1" t="s">
        <v>91</v>
      </c>
    </row>
  </sheetData>
  <sheetProtection insertRows="0"/>
  <mergeCells count="1">
    <mergeCell ref="B2:I2"/>
  </mergeCells>
  <phoneticPr fontId="2"/>
  <dataValidations count="1">
    <dataValidation type="list" allowBlank="1" showInputMessage="1" showErrorMessage="1" sqref="D5:D14 D22:D26" xr:uid="{57D15AB3-9978-437A-9FD5-6081E8800840}">
      <formula1>"謝金,交通費,宿泊費"</formula1>
    </dataValidation>
  </dataValidations>
  <pageMargins left="0.75" right="0.75" top="1" bottom="1" header="0.51200000000000001" footer="0.51200000000000001"/>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9"/>
  <sheetViews>
    <sheetView zoomScaleNormal="100" workbookViewId="0">
      <selection activeCell="G23" sqref="G23"/>
    </sheetView>
  </sheetViews>
  <sheetFormatPr defaultColWidth="13" defaultRowHeight="12" x14ac:dyDescent="0.15"/>
  <cols>
    <col min="1" max="1" width="2.125" style="2" customWidth="1"/>
    <col min="2" max="2" width="9.875" style="2" customWidth="1"/>
    <col min="3" max="3" width="8.875" style="2" customWidth="1"/>
    <col min="4" max="4" width="8.125" style="2" customWidth="1"/>
    <col min="5" max="5" width="13.375" style="2" customWidth="1"/>
    <col min="6" max="6" width="27.125" style="2" customWidth="1"/>
    <col min="7" max="7" width="9.5" style="4" customWidth="1"/>
    <col min="8" max="8" width="9.375" style="4" customWidth="1"/>
    <col min="9" max="9" width="10" style="4" customWidth="1"/>
    <col min="10" max="16384" width="13" style="2"/>
  </cols>
  <sheetData>
    <row r="1" spans="2:9" x14ac:dyDescent="0.15">
      <c r="F1" s="3" t="s">
        <v>50</v>
      </c>
    </row>
    <row r="2" spans="2:9" x14ac:dyDescent="0.15">
      <c r="F2" s="3"/>
    </row>
    <row r="3" spans="2:9" x14ac:dyDescent="0.15">
      <c r="B3" s="5" t="s">
        <v>42</v>
      </c>
      <c r="C3" s="5" t="s">
        <v>47</v>
      </c>
      <c r="D3" s="5" t="s">
        <v>49</v>
      </c>
      <c r="E3" s="5" t="s">
        <v>48</v>
      </c>
      <c r="F3" s="5" t="s">
        <v>43</v>
      </c>
      <c r="G3" s="6" t="s">
        <v>44</v>
      </c>
      <c r="H3" s="6" t="s">
        <v>45</v>
      </c>
      <c r="I3" s="6" t="s">
        <v>46</v>
      </c>
    </row>
    <row r="4" spans="2:9" x14ac:dyDescent="0.15">
      <c r="B4" s="7"/>
      <c r="C4" s="2" t="s">
        <v>2</v>
      </c>
      <c r="D4" s="8"/>
      <c r="E4" s="8"/>
      <c r="F4" s="10"/>
      <c r="G4" s="9"/>
      <c r="H4" s="9"/>
      <c r="I4" s="9">
        <f>+G4</f>
        <v>0</v>
      </c>
    </row>
    <row r="5" spans="2:9" x14ac:dyDescent="0.15">
      <c r="B5" s="60"/>
      <c r="C5" s="61"/>
      <c r="D5" s="61"/>
      <c r="E5" s="61"/>
      <c r="F5" s="62"/>
      <c r="G5" s="63"/>
      <c r="H5" s="63"/>
      <c r="I5" s="9">
        <f>+I4+G5-H5</f>
        <v>0</v>
      </c>
    </row>
    <row r="6" spans="2:9" x14ac:dyDescent="0.15">
      <c r="B6" s="60"/>
      <c r="C6" s="62"/>
      <c r="D6" s="62"/>
      <c r="E6" s="62"/>
      <c r="F6" s="62"/>
      <c r="G6" s="63"/>
      <c r="H6" s="63"/>
      <c r="I6" s="9">
        <f t="shared" ref="I6:I18" si="0">+I5+G6-H6</f>
        <v>0</v>
      </c>
    </row>
    <row r="7" spans="2:9" x14ac:dyDescent="0.15">
      <c r="B7" s="60"/>
      <c r="C7" s="62"/>
      <c r="D7" s="62"/>
      <c r="E7" s="62"/>
      <c r="F7" s="64"/>
      <c r="G7" s="63"/>
      <c r="H7" s="63"/>
      <c r="I7" s="9">
        <f t="shared" si="0"/>
        <v>0</v>
      </c>
    </row>
    <row r="8" spans="2:9" x14ac:dyDescent="0.15">
      <c r="B8" s="60"/>
      <c r="C8" s="62"/>
      <c r="D8" s="62"/>
      <c r="E8" s="62"/>
      <c r="F8" s="64"/>
      <c r="G8" s="63"/>
      <c r="H8" s="63"/>
      <c r="I8" s="9">
        <f>+I7+G8-H8</f>
        <v>0</v>
      </c>
    </row>
    <row r="9" spans="2:9" x14ac:dyDescent="0.15">
      <c r="B9" s="60"/>
      <c r="C9" s="62"/>
      <c r="D9" s="62"/>
      <c r="E9" s="62"/>
      <c r="F9" s="62"/>
      <c r="G9" s="65"/>
      <c r="H9" s="63"/>
      <c r="I9" s="9">
        <f t="shared" si="0"/>
        <v>0</v>
      </c>
    </row>
    <row r="10" spans="2:9" x14ac:dyDescent="0.15">
      <c r="B10" s="60"/>
      <c r="C10" s="62"/>
      <c r="D10" s="62"/>
      <c r="E10" s="62"/>
      <c r="F10" s="62"/>
      <c r="G10" s="65"/>
      <c r="H10" s="63"/>
      <c r="I10" s="9">
        <f t="shared" si="0"/>
        <v>0</v>
      </c>
    </row>
    <row r="11" spans="2:9" x14ac:dyDescent="0.15">
      <c r="B11" s="60"/>
      <c r="C11" s="62"/>
      <c r="D11" s="62"/>
      <c r="E11" s="62"/>
      <c r="F11" s="62"/>
      <c r="G11" s="65"/>
      <c r="H11" s="63"/>
      <c r="I11" s="9">
        <f t="shared" si="0"/>
        <v>0</v>
      </c>
    </row>
    <row r="12" spans="2:9" x14ac:dyDescent="0.15">
      <c r="B12" s="60"/>
      <c r="C12" s="62"/>
      <c r="D12" s="62"/>
      <c r="E12" s="62"/>
      <c r="F12" s="62"/>
      <c r="G12" s="65"/>
      <c r="H12" s="63"/>
      <c r="I12" s="9">
        <f t="shared" si="0"/>
        <v>0</v>
      </c>
    </row>
    <row r="13" spans="2:9" x14ac:dyDescent="0.15">
      <c r="B13" s="60"/>
      <c r="C13" s="61"/>
      <c r="D13" s="61"/>
      <c r="E13" s="61"/>
      <c r="F13" s="64"/>
      <c r="G13" s="63"/>
      <c r="H13" s="63"/>
      <c r="I13" s="9">
        <f t="shared" si="0"/>
        <v>0</v>
      </c>
    </row>
    <row r="14" spans="2:9" x14ac:dyDescent="0.15">
      <c r="B14" s="60"/>
      <c r="C14" s="62"/>
      <c r="D14" s="62"/>
      <c r="E14" s="62"/>
      <c r="F14" s="62"/>
      <c r="G14" s="65"/>
      <c r="H14" s="63"/>
      <c r="I14" s="9">
        <f t="shared" si="0"/>
        <v>0</v>
      </c>
    </row>
    <row r="15" spans="2:9" x14ac:dyDescent="0.15">
      <c r="B15" s="60"/>
      <c r="C15" s="61"/>
      <c r="D15" s="61"/>
      <c r="E15" s="61"/>
      <c r="F15" s="64"/>
      <c r="G15" s="65"/>
      <c r="H15" s="63"/>
      <c r="I15" s="9">
        <f t="shared" si="0"/>
        <v>0</v>
      </c>
    </row>
    <row r="16" spans="2:9" x14ac:dyDescent="0.15">
      <c r="B16" s="60"/>
      <c r="C16" s="61"/>
      <c r="D16" s="61"/>
      <c r="E16" s="61"/>
      <c r="F16" s="61"/>
      <c r="G16" s="66"/>
      <c r="H16" s="63"/>
      <c r="I16" s="9">
        <f t="shared" si="0"/>
        <v>0</v>
      </c>
    </row>
    <row r="17" spans="2:9" x14ac:dyDescent="0.15">
      <c r="B17" s="60"/>
      <c r="C17" s="61"/>
      <c r="D17" s="61"/>
      <c r="E17" s="61"/>
      <c r="F17" s="64"/>
      <c r="G17" s="66"/>
      <c r="H17" s="63"/>
      <c r="I17" s="9">
        <f t="shared" si="0"/>
        <v>0</v>
      </c>
    </row>
    <row r="18" spans="2:9" ht="12.75" thickBot="1" x14ac:dyDescent="0.2">
      <c r="B18" s="67"/>
      <c r="C18" s="68"/>
      <c r="D18" s="68"/>
      <c r="E18" s="68"/>
      <c r="F18" s="68"/>
      <c r="G18" s="69"/>
      <c r="H18" s="70"/>
      <c r="I18" s="11">
        <f t="shared" si="0"/>
        <v>0</v>
      </c>
    </row>
    <row r="19" spans="2:9" ht="12.75" thickTop="1" x14ac:dyDescent="0.15">
      <c r="B19" s="12"/>
      <c r="C19" s="12"/>
      <c r="D19" s="12"/>
      <c r="E19" s="12"/>
      <c r="F19" s="13" t="s">
        <v>8</v>
      </c>
      <c r="G19" s="14">
        <f>SUM(G4:G18)</f>
        <v>0</v>
      </c>
      <c r="H19" s="14">
        <f>SUM(H4:H18)</f>
        <v>0</v>
      </c>
      <c r="I19" s="14">
        <f>+G19-H19</f>
        <v>0</v>
      </c>
    </row>
  </sheetData>
  <sheetProtection sheet="1" objects="1" scenarios="1" insertRows="0"/>
  <phoneticPr fontId="2"/>
  <pageMargins left="0.75" right="0.75" top="1" bottom="1" header="0.51200000000000001" footer="0.51200000000000001"/>
  <pageSetup paperSize="9" scale="88"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記入要領 </vt:lpstr>
      <vt:lpstr>提出先・問合せ先</vt:lpstr>
      <vt:lpstr>決算報告書</vt:lpstr>
      <vt:lpstr>講師謝金等明細</vt:lpstr>
      <vt:lpstr>講師謝金等明細 (記入例)</vt:lpstr>
      <vt:lpstr>現金出納帳</vt:lpstr>
      <vt:lpstr>決算報告書!Print_Area</vt:lpstr>
      <vt:lpstr>講師謝金等明細!Print_Area</vt:lpstr>
      <vt:lpstr>'講師謝金等明細 (記入例)'!Print_Area</vt:lpstr>
    </vt:vector>
  </TitlesOfParts>
  <Company>FLSI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noguchi</dc:creator>
  <cp:lastModifiedBy>亜紗美 平野</cp:lastModifiedBy>
  <cp:lastPrinted>2020-10-06T05:48:20Z</cp:lastPrinted>
  <dcterms:created xsi:type="dcterms:W3CDTF">2007-05-01T00:13:17Z</dcterms:created>
  <dcterms:modified xsi:type="dcterms:W3CDTF">2025-10-02T01:10:27Z</dcterms:modified>
</cp:coreProperties>
</file>